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visible_desktop\"/>
    </mc:Choice>
  </mc:AlternateContent>
  <bookViews>
    <workbookView xWindow="0" yWindow="0" windowWidth="23040" windowHeight="10452" activeTab="2"/>
  </bookViews>
  <sheets>
    <sheet name="apopliromi_daneiou" sheetId="1" r:id="rId1"/>
    <sheet name="apopliromi_daneiou_2" sheetId="2" r:id="rId2"/>
    <sheet name="apopliromi_daneiou_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M6" i="3"/>
  <c r="L6" i="3"/>
  <c r="K6" i="3"/>
  <c r="M5" i="3"/>
  <c r="L5" i="3"/>
  <c r="K5" i="3"/>
  <c r="M4" i="3"/>
  <c r="L4" i="3"/>
  <c r="K4" i="3"/>
  <c r="M3" i="3"/>
  <c r="L3" i="3"/>
  <c r="K3" i="3"/>
  <c r="M2" i="3"/>
  <c r="L2" i="3"/>
  <c r="K2" i="3"/>
  <c r="J6" i="3"/>
  <c r="J3" i="3"/>
  <c r="J4" i="3"/>
  <c r="J5" i="3"/>
  <c r="J2" i="3"/>
  <c r="D9" i="3"/>
  <c r="M5" i="2"/>
  <c r="L5" i="2"/>
  <c r="K5" i="2"/>
  <c r="M4" i="2"/>
  <c r="L4" i="2"/>
  <c r="K4" i="2"/>
  <c r="M3" i="2"/>
  <c r="L3" i="2"/>
  <c r="K3" i="2"/>
  <c r="M2" i="2"/>
  <c r="L2" i="2"/>
  <c r="K2" i="2"/>
  <c r="J3" i="2"/>
  <c r="J4" i="2"/>
  <c r="J5" i="2"/>
  <c r="J2" i="2"/>
  <c r="D9" i="2"/>
  <c r="M4" i="1" l="1"/>
  <c r="L4" i="1"/>
  <c r="K4" i="1"/>
  <c r="M3" i="1"/>
  <c r="L3" i="1"/>
  <c r="K3" i="1"/>
  <c r="M2" i="1"/>
  <c r="L2" i="1"/>
  <c r="K2" i="1"/>
  <c r="D9" i="1"/>
</calcChain>
</file>

<file path=xl/sharedStrings.xml><?xml version="1.0" encoding="utf-8"?>
<sst xmlns="http://schemas.openxmlformats.org/spreadsheetml/2006/main" count="42" uniqueCount="16">
  <si>
    <t>Ληξιπρόθεσμη, ακεραία, άμεσης, σταθερής,</t>
  </si>
  <si>
    <r>
      <t>α</t>
    </r>
    <r>
      <rPr>
        <b/>
        <vertAlign val="subscript"/>
        <sz val="14"/>
        <color theme="1"/>
        <rFont val="Georgia"/>
        <family val="1"/>
        <charset val="161"/>
      </rPr>
      <t>n,i</t>
    </r>
    <r>
      <rPr>
        <b/>
        <sz val="14"/>
        <color theme="1"/>
        <rFont val="Georgia"/>
        <family val="1"/>
        <charset val="161"/>
      </rPr>
      <t>=</t>
    </r>
  </si>
  <si>
    <t xml:space="preserve"> αρχική αξία</t>
  </si>
  <si>
    <r>
      <t>A</t>
    </r>
    <r>
      <rPr>
        <b/>
        <vertAlign val="subscript"/>
        <sz val="14"/>
        <color theme="1"/>
        <rFont val="Georgia"/>
        <family val="1"/>
        <charset val="161"/>
      </rPr>
      <t>n</t>
    </r>
    <r>
      <rPr>
        <b/>
        <sz val="14"/>
        <color theme="1"/>
        <rFont val="Georgia"/>
        <family val="1"/>
        <charset val="161"/>
      </rPr>
      <t>=R α</t>
    </r>
    <r>
      <rPr>
        <b/>
        <vertAlign val="subscript"/>
        <sz val="14"/>
        <color theme="1"/>
        <rFont val="Georgia"/>
        <family val="1"/>
        <charset val="161"/>
      </rPr>
      <t>n,i</t>
    </r>
  </si>
  <si>
    <t>ΕΤΗ</t>
  </si>
  <si>
    <t>ΔΟΣΗ</t>
  </si>
  <si>
    <t>ΤΟΚΟΣ</t>
  </si>
  <si>
    <t>ΧΡΕΟΛΥΣΙΟ</t>
  </si>
  <si>
    <t>ΑΠΛΗΡΩΤΟ ΚΕΦΑΛΑΙΟ</t>
  </si>
  <si>
    <t xml:space="preserve">Υπολογίστε το πίνακα αποπληρωμής για τα τρία έτη , με την γαλλική μέθοδο, με την ανάλυση της δόσης στο τέλος του έτους, σε τόκο και χρεολύσιο, ενός  δανείου διάρκειας 3 ετών, με ετήσιο επιτόκιο 5% , και ποσό εκταμίευσης 100,000 ευρώ. </t>
  </si>
  <si>
    <t>R=</t>
  </si>
  <si>
    <t>A=</t>
  </si>
  <si>
    <t>I=</t>
  </si>
  <si>
    <t>n=</t>
  </si>
  <si>
    <t xml:space="preserve">Υπολογίστε το πίνακα αποπληρωμής για τα 4 έτη , με την γαλλική μέθοδο, με την ανάλυση της δόσης στο τέλος του έτους, σε τόκο και χρεολύσιο, ενός  δανείου διάρκειας 4 ετών, με ετήσιο επιτόκιο 3% , και ποσό εκταμίευσης 250,000 ευρώ. </t>
  </si>
  <si>
    <t xml:space="preserve">Υπολογίστε το πίνακα αποπληρωμής για τα 5 έτη , με την γαλλική μέθοδο, με την ανάλυση της δόσης στο τέλος του έτους, σε τόκο και χρεολύσιο, ενός  δανείου διάρκειας 5 ετών, με ετήσιο επιτόκιο 7% , και ποσό εκταμίευσης 120,000 ευρώ.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</si>
</sst>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sz val="12"/>
      <color theme="1"/>
      <name val="Georgia"/>
      <family val="1"/>
      <charset val="161"/>
    </font>
    <font>
      <b/>
      <sz val="14"/>
      <color theme="1"/>
      <name val="Georgia"/>
      <family val="1"/>
      <charset val="161"/>
    </font>
    <font>
      <b/>
      <vertAlign val="subscript"/>
      <sz val="14"/>
      <color theme="1"/>
      <name val="Georgia"/>
      <family val="1"/>
      <charset val="161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2" xfId="0" applyFont="1" applyBorder="1"/>
    <xf numFmtId="2" fontId="5" fillId="0" borderId="3" xfId="0" applyNumberFormat="1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76200</xdr:colOff>
          <xdr:row>4</xdr:row>
          <xdr:rowOff>274320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76200</xdr:colOff>
          <xdr:row>4</xdr:row>
          <xdr:rowOff>274320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76200</xdr:colOff>
          <xdr:row>4</xdr:row>
          <xdr:rowOff>274320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workbookViewId="0">
      <selection sqref="A1:XFD1048576"/>
    </sheetView>
  </sheetViews>
  <sheetFormatPr defaultRowHeight="14.4" x14ac:dyDescent="0.3"/>
  <cols>
    <col min="1" max="1" width="28.6640625" customWidth="1"/>
    <col min="4" max="4" width="14.88671875" customWidth="1"/>
    <col min="10" max="10" width="12.77734375" customWidth="1"/>
    <col min="11" max="11" width="11.88671875" customWidth="1"/>
    <col min="12" max="12" width="14.5546875" customWidth="1"/>
    <col min="13" max="13" width="25" customWidth="1"/>
  </cols>
  <sheetData>
    <row r="1" spans="1:15" ht="215.4" customHeight="1" thickTop="1" thickBot="1" x14ac:dyDescent="0.4">
      <c r="A1" s="1" t="s">
        <v>9</v>
      </c>
      <c r="D1" s="2" t="s">
        <v>0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4"/>
      <c r="O1" s="4"/>
    </row>
    <row r="2" spans="1:15" ht="19.2" thickTop="1" thickBot="1" x14ac:dyDescent="0.4">
      <c r="D2" s="2"/>
      <c r="I2" s="7">
        <v>1</v>
      </c>
      <c r="J2" s="9">
        <v>36720.856463124481</v>
      </c>
      <c r="K2" s="9">
        <f>0.05*100000</f>
        <v>5000</v>
      </c>
      <c r="L2" s="9">
        <f>J2-K2</f>
        <v>31720.856463124481</v>
      </c>
      <c r="M2" s="9">
        <f>100000-L2</f>
        <v>68279.143536875519</v>
      </c>
    </row>
    <row r="3" spans="1:15" ht="20.399999999999999" thickTop="1" thickBot="1" x14ac:dyDescent="0.4">
      <c r="D3" s="3" t="s">
        <v>1</v>
      </c>
      <c r="I3" s="7">
        <v>2</v>
      </c>
      <c r="J3" s="9">
        <v>36720.856463124481</v>
      </c>
      <c r="K3" s="9">
        <f>0.05*M2</f>
        <v>3413.9571768437763</v>
      </c>
      <c r="L3" s="9">
        <f>J3-K3</f>
        <v>33306.899286280706</v>
      </c>
      <c r="M3" s="9">
        <f>M2-L3</f>
        <v>34972.244250594813</v>
      </c>
    </row>
    <row r="4" spans="1:15" ht="19.2" thickTop="1" thickBot="1" x14ac:dyDescent="0.4">
      <c r="I4" s="7">
        <v>3</v>
      </c>
      <c r="J4" s="9">
        <v>36720.856463124481</v>
      </c>
      <c r="K4" s="9">
        <f>M3*0.05</f>
        <v>1748.6122125297406</v>
      </c>
      <c r="L4" s="9">
        <f>J4-K4</f>
        <v>34972.24425059474</v>
      </c>
      <c r="M4" s="9">
        <f>M3-L4</f>
        <v>7.2759576141834259E-11</v>
      </c>
    </row>
    <row r="5" spans="1:15" ht="64.2" customHeight="1" thickTop="1" x14ac:dyDescent="0.3">
      <c r="D5" s="2" t="s">
        <v>2</v>
      </c>
    </row>
    <row r="6" spans="1:15" ht="51.6" customHeight="1" x14ac:dyDescent="0.3">
      <c r="D6" s="3" t="s">
        <v>3</v>
      </c>
    </row>
    <row r="9" spans="1:15" ht="18" x14ac:dyDescent="0.35">
      <c r="C9" s="5" t="s">
        <v>10</v>
      </c>
      <c r="D9" s="6">
        <f>100000*((0.05*(1.05)^3)/(((1.05)^3)-1))</f>
        <v>36720.856463124481</v>
      </c>
    </row>
    <row r="10" spans="1:15" ht="18" x14ac:dyDescent="0.35">
      <c r="C10" s="5" t="s">
        <v>11</v>
      </c>
      <c r="D10" s="5">
        <v>100000</v>
      </c>
    </row>
    <row r="11" spans="1:15" ht="18" x14ac:dyDescent="0.35">
      <c r="C11" s="5" t="s">
        <v>12</v>
      </c>
      <c r="D11" s="5">
        <v>0.05</v>
      </c>
    </row>
    <row r="12" spans="1:15" ht="18" x14ac:dyDescent="0.35">
      <c r="C12" s="5" t="s">
        <v>13</v>
      </c>
      <c r="D12" s="5">
        <v>3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76200</xdr:colOff>
                <xdr:row>4</xdr:row>
                <xdr:rowOff>274320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workbookViewId="0">
      <selection sqref="A1:XFD1048576"/>
    </sheetView>
  </sheetViews>
  <sheetFormatPr defaultRowHeight="14.4" x14ac:dyDescent="0.3"/>
  <cols>
    <col min="1" max="1" width="28.6640625" customWidth="1"/>
    <col min="4" max="4" width="14.88671875" customWidth="1"/>
    <col min="10" max="10" width="12.77734375" customWidth="1"/>
    <col min="11" max="11" width="11.88671875" customWidth="1"/>
    <col min="12" max="12" width="14.5546875" customWidth="1"/>
    <col min="13" max="13" width="25" customWidth="1"/>
  </cols>
  <sheetData>
    <row r="1" spans="1:15" ht="215.4" customHeight="1" thickTop="1" thickBot="1" x14ac:dyDescent="0.4">
      <c r="A1" s="1" t="s">
        <v>14</v>
      </c>
      <c r="D1" s="2" t="s">
        <v>0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4"/>
      <c r="O1" s="4"/>
    </row>
    <row r="2" spans="1:15" ht="19.2" thickTop="1" thickBot="1" x14ac:dyDescent="0.4">
      <c r="D2" s="2"/>
      <c r="I2" s="7">
        <v>1</v>
      </c>
      <c r="J2" s="9">
        <f>250000*((0.03*(1.03)^4)/(((1.03)^4)-1))</f>
        <v>67256.761298270649</v>
      </c>
      <c r="K2" s="9">
        <f>D10*0.03</f>
        <v>7500</v>
      </c>
      <c r="L2" s="9">
        <f>J2-K2</f>
        <v>59756.761298270649</v>
      </c>
      <c r="M2" s="9">
        <f>250000-L2</f>
        <v>190243.23870172934</v>
      </c>
    </row>
    <row r="3" spans="1:15" ht="20.399999999999999" thickTop="1" thickBot="1" x14ac:dyDescent="0.4">
      <c r="D3" s="3" t="s">
        <v>1</v>
      </c>
      <c r="I3" s="7">
        <v>2</v>
      </c>
      <c r="J3" s="9">
        <f t="shared" ref="J3:J5" si="0">250000*((0.03*(1.03)^4)/(((1.03)^4)-1))</f>
        <v>67256.761298270649</v>
      </c>
      <c r="K3" s="9">
        <f>M2*0.03</f>
        <v>5707.2971610518798</v>
      </c>
      <c r="L3" s="9">
        <f>J3-K3</f>
        <v>61549.464137218769</v>
      </c>
      <c r="M3" s="9">
        <f>M2-L3</f>
        <v>128693.77456451056</v>
      </c>
    </row>
    <row r="4" spans="1:15" ht="19.2" thickTop="1" thickBot="1" x14ac:dyDescent="0.4">
      <c r="I4" s="7">
        <v>3</v>
      </c>
      <c r="J4" s="9">
        <f t="shared" si="0"/>
        <v>67256.761298270649</v>
      </c>
      <c r="K4" s="9">
        <f>M3*0.03</f>
        <v>3860.8132369353166</v>
      </c>
      <c r="L4" s="9">
        <f>J4-K4</f>
        <v>63395.94806133533</v>
      </c>
      <c r="M4" s="9">
        <f>M3-L4</f>
        <v>65297.826503175231</v>
      </c>
    </row>
    <row r="5" spans="1:15" ht="52.8" customHeight="1" thickTop="1" thickBot="1" x14ac:dyDescent="0.4">
      <c r="D5" s="2" t="s">
        <v>2</v>
      </c>
      <c r="I5" s="7">
        <v>4</v>
      </c>
      <c r="J5" s="9">
        <f t="shared" si="0"/>
        <v>67256.761298270649</v>
      </c>
      <c r="K5" s="7">
        <f>M4*0.03</f>
        <v>1958.934795095257</v>
      </c>
      <c r="L5" s="9">
        <f>J5-K5</f>
        <v>65297.826503175391</v>
      </c>
      <c r="M5" s="9">
        <f>M4-L5</f>
        <v>-1.6007106751203537E-10</v>
      </c>
    </row>
    <row r="6" spans="1:15" ht="51.6" customHeight="1" thickTop="1" x14ac:dyDescent="0.3">
      <c r="D6" s="3" t="s">
        <v>3</v>
      </c>
    </row>
    <row r="9" spans="1:15" ht="18" x14ac:dyDescent="0.35">
      <c r="C9" s="5" t="s">
        <v>10</v>
      </c>
      <c r="D9" s="6">
        <f>250000*((0.03*(1.03)^4)/(((1.03)^4)-1))</f>
        <v>67256.761298270649</v>
      </c>
    </row>
    <row r="10" spans="1:15" ht="18" x14ac:dyDescent="0.35">
      <c r="C10" s="5" t="s">
        <v>11</v>
      </c>
      <c r="D10" s="5">
        <v>250000</v>
      </c>
    </row>
    <row r="11" spans="1:15" ht="18" x14ac:dyDescent="0.35">
      <c r="C11" s="5" t="s">
        <v>12</v>
      </c>
      <c r="D11" s="5">
        <v>0.03</v>
      </c>
    </row>
    <row r="12" spans="1:15" ht="18" x14ac:dyDescent="0.35">
      <c r="C12" s="5" t="s">
        <v>13</v>
      </c>
      <c r="D12" s="5">
        <v>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76200</xdr:colOff>
                <xdr:row>4</xdr:row>
                <xdr:rowOff>274320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J7" sqref="J7"/>
    </sheetView>
  </sheetViews>
  <sheetFormatPr defaultRowHeight="14.4" x14ac:dyDescent="0.3"/>
  <cols>
    <col min="1" max="1" width="28.6640625" customWidth="1"/>
    <col min="4" max="4" width="14.88671875" customWidth="1"/>
    <col min="10" max="10" width="12.77734375" customWidth="1"/>
    <col min="11" max="11" width="11.88671875" customWidth="1"/>
    <col min="12" max="12" width="14.5546875" customWidth="1"/>
    <col min="13" max="13" width="25" customWidth="1"/>
  </cols>
  <sheetData>
    <row r="1" spans="1:15" ht="215.4" customHeight="1" thickTop="1" thickBot="1" x14ac:dyDescent="0.4">
      <c r="A1" s="1" t="s">
        <v>15</v>
      </c>
      <c r="D1" s="2" t="s">
        <v>0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4"/>
      <c r="O1" s="4"/>
    </row>
    <row r="2" spans="1:15" ht="19.2" thickTop="1" thickBot="1" x14ac:dyDescent="0.4">
      <c r="D2" s="2"/>
      <c r="I2" s="10">
        <v>1</v>
      </c>
      <c r="J2" s="9">
        <f>120000*((0.07*(1.07)^5)/(((1.07)^5)-1))</f>
        <v>29266.883332964881</v>
      </c>
      <c r="K2" s="11">
        <f>120000*0.07</f>
        <v>8400</v>
      </c>
      <c r="L2" s="9">
        <f>J2-K2</f>
        <v>20866.883332964881</v>
      </c>
      <c r="M2" s="9">
        <f>120000-L2</f>
        <v>99133.116667035123</v>
      </c>
    </row>
    <row r="3" spans="1:15" ht="20.399999999999999" thickTop="1" thickBot="1" x14ac:dyDescent="0.4">
      <c r="D3" s="3" t="s">
        <v>1</v>
      </c>
      <c r="I3" s="10">
        <v>2</v>
      </c>
      <c r="J3" s="9">
        <f t="shared" ref="J3:J6" si="0">120000*((0.07*(1.07)^5)/(((1.07)^5)-1))</f>
        <v>29266.883332964881</v>
      </c>
      <c r="K3" s="11">
        <f>M2*0.07</f>
        <v>6939.3181666924593</v>
      </c>
      <c r="L3" s="9">
        <f>J3-K3</f>
        <v>22327.565166272419</v>
      </c>
      <c r="M3" s="9">
        <f>M2-L3</f>
        <v>76805.551500762696</v>
      </c>
    </row>
    <row r="4" spans="1:15" ht="19.2" thickTop="1" thickBot="1" x14ac:dyDescent="0.4">
      <c r="I4" s="10">
        <v>3</v>
      </c>
      <c r="J4" s="9">
        <f t="shared" si="0"/>
        <v>29266.883332964881</v>
      </c>
      <c r="K4" s="11">
        <f>M3*0.07</f>
        <v>5376.3886050533893</v>
      </c>
      <c r="L4" s="9">
        <f>J4-K4</f>
        <v>23890.494727911493</v>
      </c>
      <c r="M4" s="9">
        <f>M3-L4</f>
        <v>52915.056772851203</v>
      </c>
    </row>
    <row r="5" spans="1:15" ht="52.8" customHeight="1" thickTop="1" thickBot="1" x14ac:dyDescent="0.4">
      <c r="D5" s="2" t="s">
        <v>2</v>
      </c>
      <c r="I5" s="7">
        <v>4</v>
      </c>
      <c r="J5" s="9">
        <f t="shared" si="0"/>
        <v>29266.883332964881</v>
      </c>
      <c r="K5" s="9">
        <f>M4*0.07</f>
        <v>3704.0539740995846</v>
      </c>
      <c r="L5" s="9">
        <f>J5-K5</f>
        <v>25562.829358865296</v>
      </c>
      <c r="M5" s="9">
        <f>M4-L5</f>
        <v>27352.227413985907</v>
      </c>
    </row>
    <row r="6" spans="1:15" ht="51.6" customHeight="1" thickTop="1" thickBot="1" x14ac:dyDescent="0.4">
      <c r="D6" s="3" t="s">
        <v>3</v>
      </c>
      <c r="I6" s="7">
        <v>5</v>
      </c>
      <c r="J6" s="9">
        <f t="shared" si="0"/>
        <v>29266.883332964881</v>
      </c>
      <c r="K6" s="9">
        <f>M5*0.07</f>
        <v>1914.6559189790137</v>
      </c>
      <c r="L6" s="9">
        <f>J6-K6</f>
        <v>27352.227413985867</v>
      </c>
      <c r="M6" s="9">
        <f>M5-L6</f>
        <v>4.0017766878008842E-11</v>
      </c>
    </row>
    <row r="7" spans="1:15" ht="18.600000000000001" thickTop="1" x14ac:dyDescent="0.35">
      <c r="J7" s="6">
        <f>SUM(J2:J6)</f>
        <v>146334.41666482441</v>
      </c>
    </row>
    <row r="9" spans="1:15" ht="18" x14ac:dyDescent="0.35">
      <c r="C9" s="5" t="s">
        <v>10</v>
      </c>
      <c r="D9" s="6">
        <f>120000*((0.07*(1.07)^5)/(((1.07)^5)-1))</f>
        <v>29266.883332964881</v>
      </c>
    </row>
    <row r="10" spans="1:15" ht="18" x14ac:dyDescent="0.35">
      <c r="C10" s="5" t="s">
        <v>11</v>
      </c>
      <c r="D10" s="5">
        <v>120000</v>
      </c>
    </row>
    <row r="11" spans="1:15" ht="18" x14ac:dyDescent="0.35">
      <c r="C11" s="5" t="s">
        <v>12</v>
      </c>
      <c r="D11" s="5">
        <v>7.0000000000000007E-2</v>
      </c>
    </row>
    <row r="12" spans="1:15" ht="18" x14ac:dyDescent="0.35">
      <c r="C12" s="5" t="s">
        <v>13</v>
      </c>
      <c r="D12" s="5">
        <v>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76200</xdr:colOff>
                <xdr:row>4</xdr:row>
                <xdr:rowOff>274320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apopliromi_daneiou</vt:lpstr>
      <vt:lpstr>apopliromi_daneiou_2</vt:lpstr>
      <vt:lpstr>apopliromi_daneiou_3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2020-12-08T17:29:47Z</dcterms:created>
  <dcterms:modified xsi:type="dcterms:W3CDTF">2020-12-10T08:34:47Z</dcterms:modified>
</cp:coreProperties>
</file>