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oans_French_payments_system" sheetId="1" r:id="rId1"/>
    <sheet name="Loans_constant_capital_payments" sheetId="2" r:id="rId2"/>
    <sheet name="Const._Interestandcapital_paym." sheetId="3" r:id="rId3"/>
  </sheets>
  <definedNames>
    <definedName name="_xlnm.Print_Area" localSheetId="0">'Loans_French_payments_system'!$B$1:$P$6</definedName>
  </definedNames>
  <calcPr fullCalcOnLoad="1" refMode="R1C1"/>
</workbook>
</file>

<file path=xl/sharedStrings.xml><?xml version="1.0" encoding="utf-8"?>
<sst xmlns="http://schemas.openxmlformats.org/spreadsheetml/2006/main" count="92" uniqueCount="62">
  <si>
    <t>Periods</t>
  </si>
  <si>
    <t>Period_Payment</t>
  </si>
  <si>
    <t>Loans_data</t>
  </si>
  <si>
    <t>Period_Interest</t>
  </si>
  <si>
    <t>Period_capital_payment</t>
  </si>
  <si>
    <t>Payment_sytem</t>
  </si>
  <si>
    <t>French</t>
  </si>
  <si>
    <t>Number_of_periods</t>
  </si>
  <si>
    <t>Period_Loan's_Interest_rate</t>
  </si>
  <si>
    <t>Loan_Present_value</t>
  </si>
  <si>
    <t>Year_Loan's_interest_rate</t>
  </si>
  <si>
    <t>Year's_Risk_free_rate</t>
  </si>
  <si>
    <t>Period's_risk_free_macroeconomic_rate</t>
  </si>
  <si>
    <t>Number_of_periods_in_a_year</t>
  </si>
  <si>
    <t>Perecentage_of_capital_payment_to_period_payment</t>
  </si>
  <si>
    <t>Percentage_of_period_interest_to_paeriod_payment</t>
  </si>
  <si>
    <t>Final_value_coefficient</t>
  </si>
  <si>
    <t>Type_of_period_payment</t>
  </si>
  <si>
    <t>Present_value_at_the_end_of_period_of_past_period_payments</t>
  </si>
  <si>
    <t>Final_value_of_initial_loan_capital</t>
  </si>
  <si>
    <t>Accumulated_payments_at_initial_value_by_macroeconomic_rate</t>
  </si>
  <si>
    <t>Initial_value_of_Loan_cost_compared_to_macroconomic_rate</t>
  </si>
  <si>
    <t>Loan_cost_percentage_compared_to_macroconomic_rate</t>
  </si>
  <si>
    <t>Present_value_at_the_end_of_period_of_future_period_payments</t>
  </si>
  <si>
    <t>Present_value_of_initial_payment</t>
  </si>
  <si>
    <t>True_internal_payout_remaining_debt</t>
  </si>
  <si>
    <t>Perecentage_of_capital_to_initial_value_of_all_payments</t>
  </si>
  <si>
    <t>Remaining_capital_to_pay_(external_payout)_according_to_the_system</t>
  </si>
  <si>
    <t>Loss_to_borrower_by_Difference_of_payout_to_true_payout</t>
  </si>
  <si>
    <t>Gain_of_early_payout_according_to_system</t>
  </si>
  <si>
    <t>Δεδομένα_δανειου</t>
  </si>
  <si>
    <t>Περιοδοι</t>
  </si>
  <si>
    <t>Πληρωμή_Περιόδου</t>
  </si>
  <si>
    <t>Πληρώμη_κεφαλαιου_(χρεολύσιο)_περιόδου</t>
  </si>
  <si>
    <t>Επιτόκιο_περιόδου_του_δάνειου</t>
  </si>
  <si>
    <t>Συστημα_αποσβεσης</t>
  </si>
  <si>
    <t>Αριθμός_περιόδων</t>
  </si>
  <si>
    <t>Ετήσιο_επιτόκιο_του_δάνειου</t>
  </si>
  <si>
    <t>Ετήσιο_επιτόκιο_κεντρικής_τραπεζας</t>
  </si>
  <si>
    <t>Επιτόκιο_κεντρικής_τραπεζας_περιόδου</t>
  </si>
  <si>
    <t>Αριθμός_περιόδων_στο_έτος</t>
  </si>
  <si>
    <t>Σταθερή_δόση_περιόδου</t>
  </si>
  <si>
    <t>Τύπος_δόσης_(0=ληξιπρόθεσμη,1=προκαταβλητέα)</t>
  </si>
  <si>
    <t>Τελική_αξία_του_αρχικού_κεφαλαιου_του_δανειου</t>
  </si>
  <si>
    <t>Αρχική_αξία_ολων_των_δόσεων_υπολογισμένη_με_το_επιτόκιο_της_κεντρικής_τραπεζας</t>
  </si>
  <si>
    <t>Ποσοστό_της_αρχικής_αξίας_στην_παρούσας_αξια_όλων_των_πληρωμών</t>
  </si>
  <si>
    <t>Αρχική_αξία_του_δάνειου</t>
  </si>
  <si>
    <t>Αρχική_αξία_ολων_των_τόκων_των_δόσεων_(κοστος_δανεισμού)_υπολογισμένη_με_το_επιτόκιο_της_κεντρικης_τραπεζας</t>
  </si>
  <si>
    <t>Ποσοστό_του_κοστους_δανεισμού_στο_αρχικό_κεφαλαιο_δανεισμού_(υπολογισμένο_με_το_επιτόκιο_της_κεντρικής_τραπεζας)</t>
  </si>
  <si>
    <t>Συντελεστης_τελικής_αξιας</t>
  </si>
  <si>
    <t>Γαλλικό</t>
  </si>
  <si>
    <t>Ποσοστό_του_τόκου_περιοδου_στη_δόση_περιόδου</t>
  </si>
  <si>
    <t>Ποσοστό_του_χρεολύσιου_περιόδου_στην_δόση_περιόδου</t>
  </si>
  <si>
    <t>Κεγαλαιο_που_απομένη_απλήρωτο_(εξωτερική_αποπληρωμή)_σύμφωνα_με_το_συστημα</t>
  </si>
  <si>
    <t>Παρουσα_αξία_στο_τέλος_της_περίδου_των_προηγούμενων_δόσεων</t>
  </si>
  <si>
    <t>Παρούσα_αξία_στο_τέλος_της_περιόδου_των_μελοντικών_δόσεων</t>
  </si>
  <si>
    <t>Παρούσα_αξία_του_αρχικού_κεφαλαιου</t>
  </si>
  <si>
    <t>Πραγματικο_ποσό_για_αποπληρωμη_(εσωτερικη_μέθοδος)</t>
  </si>
  <si>
    <t>Ζημία_στον_δανειζόμενο_απο_την_διαφορά_του_πραγματικού_απλήρωτου_κεφαλαιου_προσ_το_ζητούμενο_απληρωτο_κεφαλαιο</t>
  </si>
  <si>
    <t>Κέρδος_στον_δανειζόμενο_(και_ζημία_στον_δανειστή)_απο_την_πρώρη_αποπλωρωμή_του_δανειου_σύμφωνα_με_τοσ_συστημα_αποπληρωμής</t>
  </si>
  <si>
    <t>Τόκος_Περιόδου</t>
  </si>
  <si>
    <t>Κεφαλαιο_που_εχει_πληρωθεί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</si>
</sst>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84"/>
  <sheetViews>
    <sheetView tabSelected="1" workbookViewId="0" topLeftCell="E1">
      <selection activeCell="B1" sqref="B1:I4"/>
    </sheetView>
  </sheetViews>
  <sheetFormatPr defaultColWidth="9.140625" defaultRowHeight="12.75"/>
  <cols>
    <col min="1" max="1" width="21.7109375" style="0" customWidth="1"/>
    <col min="2" max="2" width="8.8515625" style="0" customWidth="1"/>
    <col min="3" max="3" width="16.421875" style="0" customWidth="1"/>
    <col min="4" max="4" width="15.28125" style="3" customWidth="1"/>
    <col min="5" max="5" width="23.00390625" style="0" customWidth="1"/>
    <col min="6" max="6" width="9.140625" style="1" customWidth="1"/>
    <col min="8" max="8" width="10.421875" style="0" customWidth="1"/>
    <col min="9" max="9" width="11.140625" style="0" bestFit="1" customWidth="1"/>
    <col min="10" max="10" width="13.28125" style="1" customWidth="1"/>
    <col min="11" max="11" width="12.57421875" style="0" customWidth="1"/>
    <col min="13" max="13" width="13.57421875" style="0" customWidth="1"/>
    <col min="14" max="14" width="13.28125" style="0" customWidth="1"/>
    <col min="17" max="17" width="34.00390625" style="0" bestFit="1" customWidth="1"/>
  </cols>
  <sheetData>
    <row r="1" spans="1:17" ht="229.5">
      <c r="A1" s="4" t="s">
        <v>30</v>
      </c>
      <c r="B1" s="5" t="s">
        <v>31</v>
      </c>
      <c r="C1" s="5" t="s">
        <v>32</v>
      </c>
      <c r="D1" s="6" t="s">
        <v>60</v>
      </c>
      <c r="E1" s="7" t="s">
        <v>33</v>
      </c>
      <c r="F1" s="6" t="s">
        <v>52</v>
      </c>
      <c r="G1" s="7" t="s">
        <v>51</v>
      </c>
      <c r="H1" s="6" t="s">
        <v>61</v>
      </c>
      <c r="I1" s="7" t="s">
        <v>53</v>
      </c>
      <c r="J1" s="6" t="s">
        <v>54</v>
      </c>
      <c r="K1" s="6" t="s">
        <v>55</v>
      </c>
      <c r="L1" s="7" t="s">
        <v>59</v>
      </c>
      <c r="M1" s="7" t="s">
        <v>56</v>
      </c>
      <c r="N1" s="7" t="s">
        <v>57</v>
      </c>
      <c r="O1" s="7" t="s">
        <v>58</v>
      </c>
      <c r="Q1" s="7"/>
    </row>
    <row r="2" spans="1:17" ht="25.5">
      <c r="A2" s="10" t="s">
        <v>34</v>
      </c>
      <c r="B2" s="14">
        <v>1</v>
      </c>
      <c r="C2" s="13">
        <f>$A$23</f>
        <v>36720.85646312451</v>
      </c>
      <c r="D2" s="9">
        <f>($A$3*(I2+E2))</f>
        <v>5000.000000000005</v>
      </c>
      <c r="E2" s="9">
        <f>$A$5*($A$3/(((1+$A$3)^$A$9)-1))</f>
        <v>31720.85646312451</v>
      </c>
      <c r="F2" s="13">
        <f>(E2/C2)</f>
        <v>0.8638375985314761</v>
      </c>
      <c r="G2" s="13">
        <f>D2/C2</f>
        <v>0.136162401468524</v>
      </c>
      <c r="H2" s="13">
        <f>SUM(E2:$E$2)</f>
        <v>31720.85646312451</v>
      </c>
      <c r="I2" s="13">
        <f>$A$5*(1-(((1+$A$3)^B2-1)/$A$3)/$A$25)</f>
        <v>68279.14353687549</v>
      </c>
      <c r="J2" s="13">
        <f>$A$23*((1+$A$3)^(B2)-1)/$A$3</f>
        <v>36720.85646312451</v>
      </c>
      <c r="K2" s="13">
        <f>$A$23*(((1+$A$15)^($A$9-B2)-1)/($A$15*(1+$A$15)^($A$9-B2)))</f>
        <v>71295.78052240622</v>
      </c>
      <c r="L2" s="13">
        <f>(K2-I2)</f>
        <v>3016.6369855307275</v>
      </c>
      <c r="M2" s="13">
        <f>$A$5*(1+$A$3)^B2</f>
        <v>105000</v>
      </c>
      <c r="N2" s="13">
        <f>(M2-J2)</f>
        <v>68279.14353687549</v>
      </c>
      <c r="O2" s="13">
        <f>-(N2-I2)</f>
        <v>0</v>
      </c>
      <c r="Q2" s="13"/>
    </row>
    <row r="3" spans="1:17" ht="12.75">
      <c r="A3" s="8">
        <f>EXP(LN(1+$A$11)/$A$17)-1</f>
        <v>0.050000000000000044</v>
      </c>
      <c r="B3" s="14">
        <v>2</v>
      </c>
      <c r="C3" s="13">
        <f>$A$23</f>
        <v>36720.85646312451</v>
      </c>
      <c r="D3" s="9">
        <f>($A$3*(I3+E3))</f>
        <v>3413.9571768437795</v>
      </c>
      <c r="E3" s="13">
        <f>$E$2*(1+$A$3)^(B3-1)</f>
        <v>33306.899286280735</v>
      </c>
      <c r="F3" s="13">
        <f>(E3/C3)</f>
        <v>0.9070294784580499</v>
      </c>
      <c r="G3" s="13">
        <f>D3/C3</f>
        <v>0.09297052154195022</v>
      </c>
      <c r="H3" s="13">
        <f>SUM(E$2:$E3)</f>
        <v>65027.755749405245</v>
      </c>
      <c r="I3" s="13">
        <f>$A$5*(1-(((1+$A$3)^B3-1)/$A$3)/$A$25)</f>
        <v>34972.2442505948</v>
      </c>
      <c r="J3" s="13">
        <f>$A$23*((1+$A$3)^(B3)-1)/$A$3</f>
        <v>75277.7557494052</v>
      </c>
      <c r="K3" s="13">
        <f>$A$23*(((1+$A$15)^($A$9-B3)-1)/($A$15*(1+$A$15)^($A$9-B3)))</f>
        <v>36000.83966972991</v>
      </c>
      <c r="L3" s="13">
        <f>(K3-I3)</f>
        <v>1028.595419135112</v>
      </c>
      <c r="M3" s="13">
        <f>$A$5*(1+$A$3)^B3</f>
        <v>110250</v>
      </c>
      <c r="N3" s="13">
        <f>(M3-J3)</f>
        <v>34972.2442505948</v>
      </c>
      <c r="O3" s="13">
        <f>-(N3-I3)</f>
        <v>0</v>
      </c>
      <c r="Q3" s="13"/>
    </row>
    <row r="4" spans="1:17" ht="25.5">
      <c r="A4" s="10" t="s">
        <v>46</v>
      </c>
      <c r="B4" s="14">
        <v>3</v>
      </c>
      <c r="C4" s="13">
        <f>$A$23</f>
        <v>36720.85646312451</v>
      </c>
      <c r="D4" s="9">
        <f>($A$3*(I4+E4))</f>
        <v>1748.6122125297404</v>
      </c>
      <c r="E4" s="13">
        <f>$E$2*(1+$A$3)^(B4-1)</f>
        <v>34972.24425059478</v>
      </c>
      <c r="F4" s="13">
        <f>(E4/C4)</f>
        <v>0.9523809523809526</v>
      </c>
      <c r="G4" s="13">
        <f>D4/C4</f>
        <v>0.04761904761904767</v>
      </c>
      <c r="H4" s="13">
        <f>SUM(E$2:$E4)</f>
        <v>100000.00000000003</v>
      </c>
      <c r="I4" s="13">
        <f>$A$5*(1-(((1+$A$3)^B4-1)/$A$3)/$A$25)</f>
        <v>0</v>
      </c>
      <c r="J4" s="13">
        <f>$A$23*((1+$A$3)^(B4)-1)/$A$3</f>
        <v>115762.5</v>
      </c>
      <c r="K4" s="13">
        <f>$A$23*(((1+$A$15)^($A$9-B4)-1)/($A$15*(1+$A$15)^($A$9-B4)))</f>
        <v>0</v>
      </c>
      <c r="L4" s="13">
        <f>(K4-I4)</f>
        <v>0</v>
      </c>
      <c r="M4" s="13">
        <f>$A$5*(1+$A$3)^B4</f>
        <v>115762.50000000001</v>
      </c>
      <c r="N4" s="13">
        <f>(M4-J4)</f>
        <v>1.4551915228366852E-11</v>
      </c>
      <c r="O4" s="13">
        <f>-(N4-I4)</f>
        <v>-1.4551915228366852E-11</v>
      </c>
      <c r="Q4" s="13"/>
    </row>
    <row r="5" spans="1:17" ht="12.75">
      <c r="A5" s="8">
        <v>100000</v>
      </c>
      <c r="B5" s="14">
        <v>4</v>
      </c>
      <c r="C5" s="13">
        <f>$A$23</f>
        <v>36720.85646312451</v>
      </c>
      <c r="D5" s="9">
        <f aca="true" t="shared" si="0" ref="D5:D68">($A$3*(I5+E5))</f>
        <v>6.1845639720559175E-12</v>
      </c>
      <c r="E5" s="13">
        <f>$E$2*(1+$A$3)^(B5-1)</f>
        <v>36720.85646312452</v>
      </c>
      <c r="F5" s="13">
        <f>(E5/C5)</f>
        <v>1.0000000000000002</v>
      </c>
      <c r="G5" s="13">
        <f>D5/C5</f>
        <v>1.6842101649416933E-16</v>
      </c>
      <c r="H5" s="13">
        <f>SUM(E$2:$E5)</f>
        <v>136720.85646312454</v>
      </c>
      <c r="I5" s="13">
        <f>$A$5*(1-(((1+$A$3)^B5-1)/$A$3)/$A$25)</f>
        <v>-36720.85646312439</v>
      </c>
      <c r="J5" s="13">
        <f>$A$23*((1+$A$3)^(B5)-1)/$A$3</f>
        <v>158271.4814631244</v>
      </c>
      <c r="K5" s="13">
        <f>$A$23*(((1+$A$15)^($A$9-B5)-1)/($A$15*(1+$A$15)^($A$9-B5)))</f>
        <v>-36720.85646312456</v>
      </c>
      <c r="L5" s="13">
        <f>(K5-I5)</f>
        <v>-1.673470251262188E-10</v>
      </c>
      <c r="M5" s="13">
        <f>$A$5*(1+$A$3)^B5</f>
        <v>121550.625</v>
      </c>
      <c r="N5" s="13">
        <f>(M5-J5)</f>
        <v>-36720.85646312439</v>
      </c>
      <c r="O5" s="13">
        <f>-(N5-I5)</f>
        <v>0</v>
      </c>
      <c r="Q5" s="13"/>
    </row>
    <row r="6" spans="1:17" ht="12.75">
      <c r="A6" s="11" t="s">
        <v>35</v>
      </c>
      <c r="B6" s="14">
        <v>5</v>
      </c>
      <c r="C6" s="13">
        <f>$A$23</f>
        <v>36720.85646312451</v>
      </c>
      <c r="D6" s="9">
        <f t="shared" si="0"/>
        <v>-1836.0428231562228</v>
      </c>
      <c r="E6" s="13">
        <f>$E$2*(1+$A$3)^(B6-1)</f>
        <v>38556.899286280735</v>
      </c>
      <c r="F6" s="13">
        <f>(E6/C6)</f>
        <v>1.05</v>
      </c>
      <c r="G6" s="13">
        <f>D6/C6</f>
        <v>-0.049999999999999926</v>
      </c>
      <c r="H6" s="13">
        <f>SUM(E$2:$E6)</f>
        <v>175277.75574940527</v>
      </c>
      <c r="I6" s="13">
        <f>$A$5*(1-(((1+$A$3)^B6-1)/$A$3)/$A$25)</f>
        <v>-75277.75574940516</v>
      </c>
      <c r="J6" s="13">
        <f>$A$23*((1+$A$3)^(B6)-1)/$A$3</f>
        <v>202905.9119994052</v>
      </c>
      <c r="K6" s="13">
        <f>$A$23*(((1+$A$15)^($A$9-B6)-1)/($A$15*(1+$A$15)^($A$9-B6)))</f>
        <v>-74176.13005551134</v>
      </c>
      <c r="L6" s="13">
        <f>(K6-I6)</f>
        <v>1101.6256938938168</v>
      </c>
      <c r="M6" s="13">
        <f>$A$5*(1+$A$3)^B6</f>
        <v>127628.15625000001</v>
      </c>
      <c r="N6" s="13">
        <f>(M6-J6)</f>
        <v>-75277.75574940517</v>
      </c>
      <c r="O6" s="13">
        <f>-(N6-I6)</f>
        <v>1.4551915228366852E-11</v>
      </c>
      <c r="Q6" s="13"/>
    </row>
    <row r="7" spans="1:17" ht="12.75">
      <c r="A7" s="2" t="s">
        <v>50</v>
      </c>
      <c r="B7" s="14">
        <v>6</v>
      </c>
      <c r="C7" s="13">
        <f aca="true" t="shared" si="1" ref="C7:C70">$A$23</f>
        <v>36720.85646312451</v>
      </c>
      <c r="D7" s="9">
        <f t="shared" si="0"/>
        <v>-3763.8877874702553</v>
      </c>
      <c r="E7" s="13">
        <f aca="true" t="shared" si="2" ref="E7:E36">$E$2*(1+$A$3)^(B7-1)</f>
        <v>40484.74425059478</v>
      </c>
      <c r="F7" s="13">
        <f aca="true" t="shared" si="3" ref="F7:F36">(E7/C7)</f>
        <v>1.1025</v>
      </c>
      <c r="G7" s="13">
        <f>D7/C7</f>
        <v>-0.10249999999999981</v>
      </c>
      <c r="H7" s="13">
        <f>SUM(E$2:$E7)</f>
        <v>215762.50000000006</v>
      </c>
      <c r="I7" s="13">
        <f aca="true" t="shared" si="4" ref="I7:I36">$A$5*(1-(((1+$A$3)^B7-1)/$A$3)/$A$25)</f>
        <v>-115762.49999999981</v>
      </c>
      <c r="J7" s="13">
        <f aca="true" t="shared" si="5" ref="J7:J36">$A$23*((1+$A$3)^(B7)-1)/$A$3</f>
        <v>249772.06406249982</v>
      </c>
      <c r="K7" s="13">
        <f aca="true" t="shared" si="6" ref="K7:K36">$A$23*(((1+$A$15)^($A$9-B7)-1)/($A$15*(1+$A$15)^($A$9-B7)))</f>
        <v>-112380.50911974593</v>
      </c>
      <c r="L7" s="13">
        <f aca="true" t="shared" si="7" ref="L7:L36">(K7-I7)</f>
        <v>3381.990880253885</v>
      </c>
      <c r="M7" s="13">
        <f aca="true" t="shared" si="8" ref="M7:M36">$A$5*(1+$A$3)^B7</f>
        <v>134009.5640625</v>
      </c>
      <c r="N7" s="13">
        <f aca="true" t="shared" si="9" ref="N7:N36">(M7-J7)</f>
        <v>-115762.49999999983</v>
      </c>
      <c r="O7" s="13">
        <f aca="true" t="shared" si="10" ref="O7:O36">-(N7-I7)</f>
        <v>1.4551915228366852E-11</v>
      </c>
      <c r="Q7" s="13"/>
    </row>
    <row r="8" spans="1:17" ht="12.75">
      <c r="A8" s="11" t="s">
        <v>36</v>
      </c>
      <c r="B8" s="14">
        <v>7</v>
      </c>
      <c r="C8" s="13">
        <f t="shared" si="1"/>
        <v>36720.85646312451</v>
      </c>
      <c r="D8" s="9">
        <f t="shared" si="0"/>
        <v>-5788.125000000002</v>
      </c>
      <c r="E8" s="13">
        <f t="shared" si="2"/>
        <v>42508.98146312451</v>
      </c>
      <c r="F8" s="13">
        <f t="shared" si="3"/>
        <v>1.157625</v>
      </c>
      <c r="G8" s="13">
        <f>D8/C8</f>
        <v>-0.15762500000000002</v>
      </c>
      <c r="H8" s="13">
        <f>SUM(E$2:$E8)</f>
        <v>258271.48146312457</v>
      </c>
      <c r="I8" s="13">
        <f t="shared" si="4"/>
        <v>-158271.48146312445</v>
      </c>
      <c r="J8" s="13">
        <f t="shared" si="5"/>
        <v>298981.5237287494</v>
      </c>
      <c r="K8" s="13">
        <f t="shared" si="6"/>
        <v>-151348.97576526558</v>
      </c>
      <c r="L8" s="13">
        <f t="shared" si="7"/>
        <v>6922.505697858869</v>
      </c>
      <c r="M8" s="13">
        <f t="shared" si="8"/>
        <v>140710.04226562503</v>
      </c>
      <c r="N8" s="13">
        <f t="shared" si="9"/>
        <v>-158271.4814631244</v>
      </c>
      <c r="O8" s="13">
        <f t="shared" si="10"/>
        <v>-5.820766091346741E-11</v>
      </c>
      <c r="Q8" s="13"/>
    </row>
    <row r="9" spans="1:17" ht="12.75">
      <c r="A9" s="8">
        <v>3</v>
      </c>
      <c r="B9" s="14">
        <v>8</v>
      </c>
      <c r="C9" s="13">
        <f t="shared" si="1"/>
        <v>36720.85646312451</v>
      </c>
      <c r="D9" s="9">
        <f t="shared" si="0"/>
        <v>-7913.574073156223</v>
      </c>
      <c r="E9" s="13">
        <f t="shared" si="2"/>
        <v>44634.43053628074</v>
      </c>
      <c r="F9" s="13">
        <f t="shared" si="3"/>
        <v>1.2155062500000002</v>
      </c>
      <c r="G9" s="13">
        <f>D9/C9</f>
        <v>-0.2155062499999999</v>
      </c>
      <c r="H9" s="13">
        <f>SUM(E$2:$E9)</f>
        <v>302905.9119994053</v>
      </c>
      <c r="I9" s="13">
        <f t="shared" si="4"/>
        <v>-202905.91199940504</v>
      </c>
      <c r="J9" s="13">
        <f t="shared" si="5"/>
        <v>350651.45637831127</v>
      </c>
      <c r="K9" s="13">
        <f t="shared" si="6"/>
        <v>-191096.81174369523</v>
      </c>
      <c r="L9" s="13">
        <f t="shared" si="7"/>
        <v>11809.10025570981</v>
      </c>
      <c r="M9" s="13">
        <f t="shared" si="8"/>
        <v>147745.54437890626</v>
      </c>
      <c r="N9" s="13">
        <f t="shared" si="9"/>
        <v>-202905.911999405</v>
      </c>
      <c r="O9" s="13">
        <f t="shared" si="10"/>
        <v>-2.9103830456733704E-11</v>
      </c>
      <c r="Q9" s="13"/>
    </row>
    <row r="10" spans="1:17" ht="25.5">
      <c r="A10" s="10" t="s">
        <v>37</v>
      </c>
      <c r="B10" s="14">
        <v>9</v>
      </c>
      <c r="C10" s="13">
        <f t="shared" si="1"/>
        <v>36720.85646312451</v>
      </c>
      <c r="D10" s="9">
        <f t="shared" si="0"/>
        <v>-10145.295599970259</v>
      </c>
      <c r="E10" s="13">
        <f t="shared" si="2"/>
        <v>46866.15206309478</v>
      </c>
      <c r="F10" s="13">
        <f t="shared" si="3"/>
        <v>1.2762815625000001</v>
      </c>
      <c r="G10" s="13">
        <f>D10/C10</f>
        <v>-0.2762815624999999</v>
      </c>
      <c r="H10" s="13">
        <f>SUM(E$2:$E10)</f>
        <v>349772.0640625001</v>
      </c>
      <c r="I10" s="13">
        <f t="shared" si="4"/>
        <v>-249772.06406249976</v>
      </c>
      <c r="J10" s="13">
        <f t="shared" si="5"/>
        <v>404904.88566035137</v>
      </c>
      <c r="K10" s="13">
        <f t="shared" si="6"/>
        <v>-231639.60444169387</v>
      </c>
      <c r="L10" s="13">
        <f t="shared" si="7"/>
        <v>18132.459620805894</v>
      </c>
      <c r="M10" s="13">
        <f t="shared" si="8"/>
        <v>155132.82159785158</v>
      </c>
      <c r="N10" s="13">
        <f t="shared" si="9"/>
        <v>-249772.0640624998</v>
      </c>
      <c r="O10" s="13">
        <f t="shared" si="10"/>
        <v>2.9103830456733704E-11</v>
      </c>
      <c r="Q10" s="13"/>
    </row>
    <row r="11" spans="1:17" ht="12.75">
      <c r="A11" s="8">
        <v>0.05</v>
      </c>
      <c r="B11" s="14">
        <v>10</v>
      </c>
      <c r="C11" s="13">
        <f t="shared" si="1"/>
        <v>36720.85646312451</v>
      </c>
      <c r="D11" s="9">
        <f t="shared" si="0"/>
        <v>-12488.603203124998</v>
      </c>
      <c r="E11" s="13">
        <f t="shared" si="2"/>
        <v>49209.45966624952</v>
      </c>
      <c r="F11" s="13">
        <f t="shared" si="3"/>
        <v>1.3400956406250002</v>
      </c>
      <c r="G11" s="13">
        <f>D11/C11</f>
        <v>-0.3400956406249999</v>
      </c>
      <c r="H11" s="13">
        <f>SUM(E$2:$E11)</f>
        <v>398981.5237287496</v>
      </c>
      <c r="I11" s="13">
        <f t="shared" si="4"/>
        <v>-298981.52372874925</v>
      </c>
      <c r="J11" s="13">
        <f t="shared" si="5"/>
        <v>461870.9864064934</v>
      </c>
      <c r="K11" s="13">
        <f t="shared" si="6"/>
        <v>-272993.25299365184</v>
      </c>
      <c r="L11" s="13">
        <f t="shared" si="7"/>
        <v>25988.27073509741</v>
      </c>
      <c r="M11" s="13">
        <f t="shared" si="8"/>
        <v>162889.46267774416</v>
      </c>
      <c r="N11" s="13">
        <f t="shared" si="9"/>
        <v>-298981.52372874925</v>
      </c>
      <c r="O11" s="13">
        <f t="shared" si="10"/>
        <v>0</v>
      </c>
      <c r="Q11" s="13"/>
    </row>
    <row r="12" spans="1:17" ht="25.5">
      <c r="A12" s="10" t="s">
        <v>38</v>
      </c>
      <c r="B12" s="14">
        <v>11</v>
      </c>
      <c r="C12" s="13">
        <f t="shared" si="1"/>
        <v>36720.85646312451</v>
      </c>
      <c r="D12" s="9">
        <f t="shared" si="0"/>
        <v>-14949.076186437476</v>
      </c>
      <c r="E12" s="13">
        <f t="shared" si="2"/>
        <v>51669.932649562</v>
      </c>
      <c r="F12" s="13">
        <f t="shared" si="3"/>
        <v>1.4071004226562502</v>
      </c>
      <c r="G12" s="13">
        <f>D12/C12</f>
        <v>-0.40710042265624996</v>
      </c>
      <c r="H12" s="13">
        <f>SUM(E$2:$E12)</f>
        <v>450651.4563783116</v>
      </c>
      <c r="I12" s="13">
        <f t="shared" si="4"/>
        <v>-350651.45637831127</v>
      </c>
      <c r="J12" s="13">
        <f t="shared" si="5"/>
        <v>521685.3921899427</v>
      </c>
      <c r="K12" s="13">
        <f t="shared" si="6"/>
        <v>-315173.97451664944</v>
      </c>
      <c r="L12" s="13">
        <f t="shared" si="7"/>
        <v>35477.48186166183</v>
      </c>
      <c r="M12" s="13">
        <f t="shared" si="8"/>
        <v>171033.93581163138</v>
      </c>
      <c r="N12" s="13">
        <f t="shared" si="9"/>
        <v>-350651.4563783113</v>
      </c>
      <c r="O12" s="13">
        <f t="shared" si="10"/>
        <v>5.820766091346741E-11</v>
      </c>
      <c r="Q12" s="13"/>
    </row>
    <row r="13" spans="1:17" ht="12.75">
      <c r="A13" s="8">
        <v>0.02</v>
      </c>
      <c r="B13" s="14">
        <v>12</v>
      </c>
      <c r="C13" s="13">
        <f t="shared" si="1"/>
        <v>36720.85646312451</v>
      </c>
      <c r="D13" s="9">
        <f t="shared" si="0"/>
        <v>-17532.572818915567</v>
      </c>
      <c r="E13" s="13">
        <f t="shared" si="2"/>
        <v>54253.429282040095</v>
      </c>
      <c r="F13" s="13">
        <f t="shared" si="3"/>
        <v>1.4774554437890628</v>
      </c>
      <c r="G13" s="13">
        <f>D13/C13</f>
        <v>-0.47745544378906224</v>
      </c>
      <c r="H13" s="13">
        <f>SUM(E$2:$E13)</f>
        <v>504904.8856603517</v>
      </c>
      <c r="I13" s="13">
        <f t="shared" si="4"/>
        <v>-404904.88566035114</v>
      </c>
      <c r="J13" s="13">
        <f t="shared" si="5"/>
        <v>584490.5182625641</v>
      </c>
      <c r="K13" s="13">
        <f t="shared" si="6"/>
        <v>-358198.3104701068</v>
      </c>
      <c r="L13" s="13">
        <f t="shared" si="7"/>
        <v>46706.57519024436</v>
      </c>
      <c r="M13" s="13">
        <f t="shared" si="8"/>
        <v>179585.63260221292</v>
      </c>
      <c r="N13" s="13">
        <f t="shared" si="9"/>
        <v>-404904.88566035114</v>
      </c>
      <c r="O13" s="13">
        <f t="shared" si="10"/>
        <v>0</v>
      </c>
      <c r="Q13" s="13"/>
    </row>
    <row r="14" spans="1:17" ht="25.5">
      <c r="A14" s="10" t="s">
        <v>39</v>
      </c>
      <c r="B14" s="14">
        <v>13</v>
      </c>
      <c r="C14" s="13">
        <f t="shared" si="1"/>
        <v>36720.85646312451</v>
      </c>
      <c r="D14" s="9">
        <f t="shared" si="0"/>
        <v>-20245.244283017582</v>
      </c>
      <c r="E14" s="13">
        <f t="shared" si="2"/>
        <v>56966.100746142096</v>
      </c>
      <c r="F14" s="13">
        <f t="shared" si="3"/>
        <v>1.5513282159785158</v>
      </c>
      <c r="G14" s="13">
        <f>D14/C14</f>
        <v>-0.5513282159785157</v>
      </c>
      <c r="H14" s="13">
        <f>SUM(E$2:$E14)</f>
        <v>561870.9864064938</v>
      </c>
      <c r="I14" s="13">
        <f t="shared" si="4"/>
        <v>-461870.9864064934</v>
      </c>
      <c r="J14" s="13">
        <f t="shared" si="5"/>
        <v>650435.900638817</v>
      </c>
      <c r="K14" s="13">
        <f t="shared" si="6"/>
        <v>-402083.1331426335</v>
      </c>
      <c r="L14" s="13">
        <f t="shared" si="7"/>
        <v>59787.85326385993</v>
      </c>
      <c r="M14" s="13">
        <f t="shared" si="8"/>
        <v>188564.9142323236</v>
      </c>
      <c r="N14" s="13">
        <f t="shared" si="9"/>
        <v>-461870.9864064934</v>
      </c>
      <c r="O14" s="13">
        <f t="shared" si="10"/>
        <v>0</v>
      </c>
      <c r="Q14" s="13"/>
    </row>
    <row r="15" spans="1:17" ht="12.75">
      <c r="A15" s="8">
        <f>EXP(LN(1+$A$13)/$A$17)-1</f>
        <v>0.020000000000000018</v>
      </c>
      <c r="B15" s="14">
        <v>14</v>
      </c>
      <c r="C15" s="13">
        <f t="shared" si="1"/>
        <v>36720.85646312451</v>
      </c>
      <c r="D15" s="9">
        <f t="shared" si="0"/>
        <v>-23093.549320324677</v>
      </c>
      <c r="E15" s="13">
        <f t="shared" si="2"/>
        <v>59814.40578344921</v>
      </c>
      <c r="F15" s="13">
        <f t="shared" si="3"/>
        <v>1.6288946267774418</v>
      </c>
      <c r="G15" s="13">
        <f>D15/C15</f>
        <v>-0.6288946267774411</v>
      </c>
      <c r="H15" s="13">
        <f>SUM(E$2:$E15)</f>
        <v>621685.392189943</v>
      </c>
      <c r="I15" s="13">
        <f t="shared" si="4"/>
        <v>-521685.3921899423</v>
      </c>
      <c r="J15" s="13">
        <f t="shared" si="5"/>
        <v>719678.552133882</v>
      </c>
      <c r="K15" s="13">
        <f t="shared" si="6"/>
        <v>-446845.6522686103</v>
      </c>
      <c r="L15" s="13">
        <f t="shared" si="7"/>
        <v>74839.73992133199</v>
      </c>
      <c r="M15" s="13">
        <f t="shared" si="8"/>
        <v>197993.15994393974</v>
      </c>
      <c r="N15" s="13">
        <f t="shared" si="9"/>
        <v>-521685.3921899422</v>
      </c>
      <c r="O15" s="13">
        <f t="shared" si="10"/>
        <v>-1.1641532182693481E-10</v>
      </c>
      <c r="Q15" s="13"/>
    </row>
    <row r="16" spans="1:17" ht="25.5">
      <c r="A16" s="10" t="s">
        <v>40</v>
      </c>
      <c r="B16" s="14">
        <v>15</v>
      </c>
      <c r="C16" s="13">
        <f t="shared" si="1"/>
        <v>36720.85646312451</v>
      </c>
      <c r="D16" s="9">
        <f t="shared" si="0"/>
        <v>-26084.269609497154</v>
      </c>
      <c r="E16" s="13">
        <f t="shared" si="2"/>
        <v>62805.12607262166</v>
      </c>
      <c r="F16" s="13">
        <f t="shared" si="3"/>
        <v>1.7103393581163135</v>
      </c>
      <c r="G16" s="13">
        <f>D16/C16</f>
        <v>-0.7103393581163138</v>
      </c>
      <c r="H16" s="13">
        <f>SUM(E$2:$E16)</f>
        <v>684490.5182625647</v>
      </c>
      <c r="I16" s="13">
        <f t="shared" si="4"/>
        <v>-584490.5182625643</v>
      </c>
      <c r="J16" s="13">
        <f t="shared" si="5"/>
        <v>792383.3362037011</v>
      </c>
      <c r="K16" s="13">
        <f t="shared" si="6"/>
        <v>-492503.4217771073</v>
      </c>
      <c r="L16" s="13">
        <f t="shared" si="7"/>
        <v>91987.09648545703</v>
      </c>
      <c r="M16" s="13">
        <f t="shared" si="8"/>
        <v>207892.81794113677</v>
      </c>
      <c r="N16" s="13">
        <f t="shared" si="9"/>
        <v>-584490.5182625643</v>
      </c>
      <c r="O16" s="13">
        <f t="shared" si="10"/>
        <v>0</v>
      </c>
      <c r="Q16" s="13"/>
    </row>
    <row r="17" spans="1:17" ht="12.75">
      <c r="A17" s="8">
        <v>1</v>
      </c>
      <c r="B17" s="14">
        <v>16</v>
      </c>
      <c r="C17" s="13">
        <f t="shared" si="1"/>
        <v>36720.85646312451</v>
      </c>
      <c r="D17" s="9">
        <f t="shared" si="0"/>
        <v>-29224.52591312823</v>
      </c>
      <c r="E17" s="13">
        <f t="shared" si="2"/>
        <v>65945.38237625276</v>
      </c>
      <c r="F17" s="13">
        <f t="shared" si="3"/>
        <v>1.7958563260221299</v>
      </c>
      <c r="G17" s="13">
        <f>D17/C17</f>
        <v>-0.7958563260221292</v>
      </c>
      <c r="H17" s="13">
        <f>SUM(E$2:$E17)</f>
        <v>750435.9006388175</v>
      </c>
      <c r="I17" s="13">
        <f t="shared" si="4"/>
        <v>-650435.9006388169</v>
      </c>
      <c r="J17" s="13">
        <f t="shared" si="5"/>
        <v>868723.3594770104</v>
      </c>
      <c r="K17" s="13">
        <f t="shared" si="6"/>
        <v>-539074.3466757737</v>
      </c>
      <c r="L17" s="13">
        <f t="shared" si="7"/>
        <v>111361.55396304314</v>
      </c>
      <c r="M17" s="13">
        <f t="shared" si="8"/>
        <v>218287.4588381936</v>
      </c>
      <c r="N17" s="13">
        <f t="shared" si="9"/>
        <v>-650435.9006388169</v>
      </c>
      <c r="O17" s="13">
        <f t="shared" si="10"/>
        <v>0</v>
      </c>
      <c r="Q17" s="13"/>
    </row>
    <row r="18" spans="1:17" ht="63.75">
      <c r="A18" s="10" t="s">
        <v>44</v>
      </c>
      <c r="B18" s="14">
        <v>17</v>
      </c>
      <c r="C18" s="13">
        <f t="shared" si="1"/>
        <v>36720.85646312451</v>
      </c>
      <c r="D18" s="9">
        <f t="shared" si="0"/>
        <v>-32521.795031940877</v>
      </c>
      <c r="E18" s="13">
        <f t="shared" si="2"/>
        <v>69242.6514950654</v>
      </c>
      <c r="F18" s="13">
        <f t="shared" si="3"/>
        <v>1.8856491423232362</v>
      </c>
      <c r="G18" s="13">
        <f>D18/C18</f>
        <v>-0.885649142323236</v>
      </c>
      <c r="H18" s="13">
        <f>SUM(E$2:$E18)</f>
        <v>819678.5521338829</v>
      </c>
      <c r="I18" s="13">
        <f t="shared" si="4"/>
        <v>-719678.5521338824</v>
      </c>
      <c r="J18" s="13">
        <f t="shared" si="5"/>
        <v>948880.3839139856</v>
      </c>
      <c r="K18" s="13">
        <f t="shared" si="6"/>
        <v>-586576.6900724141</v>
      </c>
      <c r="L18" s="13">
        <f t="shared" si="7"/>
        <v>133101.8620614683</v>
      </c>
      <c r="M18" s="13">
        <f t="shared" si="8"/>
        <v>229201.83178010333</v>
      </c>
      <c r="N18" s="13">
        <f t="shared" si="9"/>
        <v>-719678.5521338822</v>
      </c>
      <c r="O18" s="13">
        <f t="shared" si="10"/>
        <v>-2.3283064365386963E-10</v>
      </c>
      <c r="Q18" s="13"/>
    </row>
    <row r="19" spans="1:17" ht="12.75">
      <c r="A19" s="13">
        <f>$A$23*(((1+$A$15)^$A$9-1)/($A$15*(1+$A$15)^$A$9))</f>
        <v>105898.66371130451</v>
      </c>
      <c r="B19" s="14">
        <v>18</v>
      </c>
      <c r="C19" s="13">
        <f t="shared" si="1"/>
        <v>36720.85646312451</v>
      </c>
      <c r="D19" s="9">
        <f t="shared" si="0"/>
        <v>-35983.92760669414</v>
      </c>
      <c r="E19" s="13">
        <f t="shared" si="2"/>
        <v>72704.78406981866</v>
      </c>
      <c r="F19" s="13">
        <f t="shared" si="3"/>
        <v>1.979931599439398</v>
      </c>
      <c r="G19" s="13">
        <f>D19/C19</f>
        <v>-0.9799315994393976</v>
      </c>
      <c r="H19" s="13">
        <f>SUM(E$2:$E19)</f>
        <v>892383.3362037016</v>
      </c>
      <c r="I19" s="13">
        <f t="shared" si="4"/>
        <v>-792383.3362037009</v>
      </c>
      <c r="J19" s="13">
        <f t="shared" si="5"/>
        <v>1033045.2595728094</v>
      </c>
      <c r="K19" s="13">
        <f t="shared" si="6"/>
        <v>-635029.0803369863</v>
      </c>
      <c r="L19" s="13">
        <f t="shared" si="7"/>
        <v>157354.25586671452</v>
      </c>
      <c r="M19" s="13">
        <f t="shared" si="8"/>
        <v>240661.92336910847</v>
      </c>
      <c r="N19" s="13">
        <f t="shared" si="9"/>
        <v>-792383.336203701</v>
      </c>
      <c r="O19" s="13">
        <f t="shared" si="10"/>
        <v>1.1641532182693481E-10</v>
      </c>
      <c r="Q19" s="13"/>
    </row>
    <row r="20" spans="1:17" ht="51">
      <c r="A20" s="10" t="s">
        <v>45</v>
      </c>
      <c r="B20" s="14">
        <v>19</v>
      </c>
      <c r="C20" s="13">
        <f t="shared" si="1"/>
        <v>36720.85646312451</v>
      </c>
      <c r="D20" s="9">
        <f t="shared" si="0"/>
        <v>-39619.16681018508</v>
      </c>
      <c r="E20" s="13">
        <f t="shared" si="2"/>
        <v>76340.0232733096</v>
      </c>
      <c r="F20" s="13">
        <f t="shared" si="3"/>
        <v>2.078928179411368</v>
      </c>
      <c r="G20" s="13">
        <f>D20/C20</f>
        <v>-1.0789281794113676</v>
      </c>
      <c r="H20" s="13">
        <f>SUM(E$2:$E20)</f>
        <v>968723.3594770111</v>
      </c>
      <c r="I20" s="13">
        <f t="shared" si="4"/>
        <v>-868723.3594770104</v>
      </c>
      <c r="J20" s="13">
        <f t="shared" si="5"/>
        <v>1121418.3790145742</v>
      </c>
      <c r="K20" s="13">
        <f t="shared" si="6"/>
        <v>-684450.5184068509</v>
      </c>
      <c r="L20" s="13">
        <f t="shared" si="7"/>
        <v>184272.84107015957</v>
      </c>
      <c r="M20" s="13">
        <f t="shared" si="8"/>
        <v>252695.0195375639</v>
      </c>
      <c r="N20" s="13">
        <f t="shared" si="9"/>
        <v>-868723.3594770103</v>
      </c>
      <c r="O20" s="13">
        <f t="shared" si="10"/>
        <v>-1.1641532182693481E-10</v>
      </c>
      <c r="Q20" s="13"/>
    </row>
    <row r="21" spans="1:17" ht="12.75">
      <c r="A21" s="8">
        <f>($A$5/($A$9*$C$2))</f>
        <v>0.9077493431234926</v>
      </c>
      <c r="B21" s="14">
        <v>20</v>
      </c>
      <c r="C21" s="13">
        <f t="shared" si="1"/>
        <v>36720.85646312451</v>
      </c>
      <c r="D21" s="9">
        <f t="shared" si="0"/>
        <v>-43436.16797385056</v>
      </c>
      <c r="E21" s="13">
        <f t="shared" si="2"/>
        <v>80157.02443697509</v>
      </c>
      <c r="F21" s="13">
        <f t="shared" si="3"/>
        <v>2.1828745883819365</v>
      </c>
      <c r="G21" s="13">
        <f>D21/C21</f>
        <v>-1.182874588381936</v>
      </c>
      <c r="H21" s="13">
        <f>SUM(E$2:$E21)</f>
        <v>1048880.3839139862</v>
      </c>
      <c r="I21" s="13">
        <f t="shared" si="4"/>
        <v>-948880.3839139856</v>
      </c>
      <c r="J21" s="13">
        <f t="shared" si="5"/>
        <v>1214210.1544284273</v>
      </c>
      <c r="K21" s="13">
        <f t="shared" si="6"/>
        <v>-734860.3852381125</v>
      </c>
      <c r="L21" s="13">
        <f t="shared" si="7"/>
        <v>214019.99867587304</v>
      </c>
      <c r="M21" s="13">
        <f t="shared" si="8"/>
        <v>265329.77051444206</v>
      </c>
      <c r="N21" s="13">
        <f t="shared" si="9"/>
        <v>-948880.3839139852</v>
      </c>
      <c r="O21" s="13">
        <f t="shared" si="10"/>
        <v>-3.4924596548080444E-10</v>
      </c>
      <c r="Q21" s="13"/>
    </row>
    <row r="22" spans="1:17" ht="25.5">
      <c r="A22" s="10" t="s">
        <v>41</v>
      </c>
      <c r="B22" s="14">
        <v>21</v>
      </c>
      <c r="C22" s="13">
        <f t="shared" si="1"/>
        <v>36720.85646312451</v>
      </c>
      <c r="D22" s="9">
        <f t="shared" si="0"/>
        <v>-47444.01919569931</v>
      </c>
      <c r="E22" s="13">
        <f t="shared" si="2"/>
        <v>84164.87565882383</v>
      </c>
      <c r="F22" s="13">
        <f t="shared" si="3"/>
        <v>2.292018317801033</v>
      </c>
      <c r="G22" s="13">
        <f>D22/C22</f>
        <v>-1.2920183178010327</v>
      </c>
      <c r="H22" s="13">
        <f>SUM(E$2:$E22)</f>
        <v>1133045.25957281</v>
      </c>
      <c r="I22" s="13">
        <f t="shared" si="4"/>
        <v>-1033045.2595728092</v>
      </c>
      <c r="J22" s="13">
        <f t="shared" si="5"/>
        <v>1311641.5186129732</v>
      </c>
      <c r="K22" s="13">
        <f t="shared" si="6"/>
        <v>-786278.4494059989</v>
      </c>
      <c r="L22" s="13">
        <f t="shared" si="7"/>
        <v>246766.8101668103</v>
      </c>
      <c r="M22" s="13">
        <f t="shared" si="8"/>
        <v>278596.2590401642</v>
      </c>
      <c r="N22" s="13">
        <f t="shared" si="9"/>
        <v>-1033045.259572809</v>
      </c>
      <c r="O22" s="13">
        <f t="shared" si="10"/>
        <v>-2.3283064365386963E-10</v>
      </c>
      <c r="Q22" s="13"/>
    </row>
    <row r="23" spans="1:17" ht="12.75">
      <c r="A23" s="13">
        <f>$A$5*$A$3*((1+$A$3)^$A$9)/((1+$A$3)^$A$9-1)</f>
        <v>36720.85646312451</v>
      </c>
      <c r="B23" s="14">
        <v>22</v>
      </c>
      <c r="C23" s="13">
        <f t="shared" si="1"/>
        <v>36720.85646312451</v>
      </c>
      <c r="D23" s="9">
        <f t="shared" si="0"/>
        <v>-51652.262978640494</v>
      </c>
      <c r="E23" s="13">
        <f t="shared" si="2"/>
        <v>88373.11944176503</v>
      </c>
      <c r="F23" s="13">
        <f t="shared" si="3"/>
        <v>2.4066192336910848</v>
      </c>
      <c r="G23" s="13">
        <f>D23/C23</f>
        <v>-1.406619233691084</v>
      </c>
      <c r="H23" s="13">
        <f>SUM(E$2:$E23)</f>
        <v>1221418.3790145752</v>
      </c>
      <c r="I23" s="13">
        <f t="shared" si="4"/>
        <v>-1121418.379014574</v>
      </c>
      <c r="J23" s="13">
        <f t="shared" si="5"/>
        <v>1413944.4510067464</v>
      </c>
      <c r="K23" s="13">
        <f t="shared" si="6"/>
        <v>-838724.8748572433</v>
      </c>
      <c r="L23" s="13">
        <f t="shared" si="7"/>
        <v>282693.5041573307</v>
      </c>
      <c r="M23" s="13">
        <f t="shared" si="8"/>
        <v>292526.0719921724</v>
      </c>
      <c r="N23" s="13">
        <f t="shared" si="9"/>
        <v>-1121418.379014574</v>
      </c>
      <c r="O23" s="13">
        <f t="shared" si="10"/>
        <v>0</v>
      </c>
      <c r="Q23" s="13"/>
    </row>
    <row r="24" spans="1:17" ht="25.5">
      <c r="A24" s="10" t="s">
        <v>49</v>
      </c>
      <c r="B24" s="14">
        <v>23</v>
      </c>
      <c r="C24" s="13">
        <f t="shared" si="1"/>
        <v>36720.85646312451</v>
      </c>
      <c r="D24" s="9">
        <f t="shared" si="0"/>
        <v>-56070.91895072876</v>
      </c>
      <c r="E24" s="13">
        <f t="shared" si="2"/>
        <v>92791.77541385326</v>
      </c>
      <c r="F24" s="13">
        <f t="shared" si="3"/>
        <v>2.5269501953756386</v>
      </c>
      <c r="G24" s="13">
        <f>D24/C24</f>
        <v>-1.5269501953756388</v>
      </c>
      <c r="H24" s="13">
        <f>SUM(E$2:$E24)</f>
        <v>1314210.1544284285</v>
      </c>
      <c r="I24" s="13">
        <f t="shared" si="4"/>
        <v>-1214210.1544284276</v>
      </c>
      <c r="J24" s="13">
        <f t="shared" si="5"/>
        <v>1521362.5300202086</v>
      </c>
      <c r="K24" s="13">
        <f t="shared" si="6"/>
        <v>-892220.2288175127</v>
      </c>
      <c r="L24" s="13">
        <f t="shared" si="7"/>
        <v>321989.9256109148</v>
      </c>
      <c r="M24" s="13">
        <f t="shared" si="8"/>
        <v>307152.37559178105</v>
      </c>
      <c r="N24" s="13">
        <f t="shared" si="9"/>
        <v>-1214210.1544284276</v>
      </c>
      <c r="O24" s="13">
        <f t="shared" si="10"/>
        <v>0</v>
      </c>
      <c r="Q24" s="13"/>
    </row>
    <row r="25" spans="1:17" ht="12.75">
      <c r="A25" s="9">
        <f>(((1+$A$3)^$A$9-1)/$A$3)</f>
        <v>3.1525</v>
      </c>
      <c r="B25" s="14">
        <v>24</v>
      </c>
      <c r="C25" s="13">
        <f t="shared" si="1"/>
        <v>36720.85646312451</v>
      </c>
      <c r="D25" s="9">
        <f t="shared" si="0"/>
        <v>-60710.507721421396</v>
      </c>
      <c r="E25" s="13">
        <f t="shared" si="2"/>
        <v>97431.36418454595</v>
      </c>
      <c r="F25" s="13">
        <f t="shared" si="3"/>
        <v>2.6532977051444213</v>
      </c>
      <c r="G25" s="13">
        <f>D25/C25</f>
        <v>-1.65329770514442</v>
      </c>
      <c r="H25" s="13">
        <f>SUM(E$2:$E25)</f>
        <v>1411641.5186129746</v>
      </c>
      <c r="I25" s="13">
        <f t="shared" si="4"/>
        <v>-1311641.518612973</v>
      </c>
      <c r="J25" s="13">
        <f t="shared" si="5"/>
        <v>1634151.512984343</v>
      </c>
      <c r="K25" s="13">
        <f t="shared" si="6"/>
        <v>-946785.4898569875</v>
      </c>
      <c r="L25" s="13">
        <f t="shared" si="7"/>
        <v>364856.02875598543</v>
      </c>
      <c r="M25" s="13">
        <f t="shared" si="8"/>
        <v>322509.99437137006</v>
      </c>
      <c r="N25" s="13">
        <f t="shared" si="9"/>
        <v>-1311641.518612973</v>
      </c>
      <c r="O25" s="13">
        <f t="shared" si="10"/>
        <v>0</v>
      </c>
      <c r="Q25" s="13"/>
    </row>
    <row r="26" spans="1:17" ht="38.25">
      <c r="A26" s="12" t="s">
        <v>42</v>
      </c>
      <c r="B26" s="14">
        <v>25</v>
      </c>
      <c r="C26" s="13">
        <f t="shared" si="1"/>
        <v>36720.85646312451</v>
      </c>
      <c r="D26" s="9">
        <f t="shared" si="0"/>
        <v>-65582.07593064872</v>
      </c>
      <c r="E26" s="13">
        <f t="shared" si="2"/>
        <v>102302.93239377324</v>
      </c>
      <c r="F26" s="13">
        <f t="shared" si="3"/>
        <v>2.7859625904016423</v>
      </c>
      <c r="G26" s="13">
        <f>D26/C26</f>
        <v>-1.7859625904016416</v>
      </c>
      <c r="H26" s="13">
        <f>SUM(E$2:$E26)</f>
        <v>1513944.4510067478</v>
      </c>
      <c r="I26" s="13">
        <f t="shared" si="4"/>
        <v>-1413944.4510067464</v>
      </c>
      <c r="J26" s="13">
        <f t="shared" si="5"/>
        <v>1752579.9450966849</v>
      </c>
      <c r="K26" s="13">
        <f t="shared" si="6"/>
        <v>-1002442.056117252</v>
      </c>
      <c r="L26" s="13">
        <f t="shared" si="7"/>
        <v>411502.3948894944</v>
      </c>
      <c r="M26" s="13">
        <f t="shared" si="8"/>
        <v>338635.4940899386</v>
      </c>
      <c r="N26" s="13">
        <f t="shared" si="9"/>
        <v>-1413944.4510067464</v>
      </c>
      <c r="O26" s="13">
        <f t="shared" si="10"/>
        <v>0</v>
      </c>
      <c r="Q26" s="13"/>
    </row>
    <row r="27" spans="1:17" ht="12.75">
      <c r="A27" s="14">
        <v>0</v>
      </c>
      <c r="B27" s="14">
        <v>26</v>
      </c>
      <c r="C27" s="13">
        <f t="shared" si="1"/>
        <v>36720.85646312451</v>
      </c>
      <c r="D27" s="9">
        <f t="shared" si="0"/>
        <v>-70697.22255033738</v>
      </c>
      <c r="E27" s="13">
        <f t="shared" si="2"/>
        <v>107418.0790134619</v>
      </c>
      <c r="F27" s="13">
        <f t="shared" si="3"/>
        <v>2.925260719921724</v>
      </c>
      <c r="G27" s="13">
        <f>D27/C27</f>
        <v>-1.9252607199217238</v>
      </c>
      <c r="H27" s="13">
        <f>SUM(E$2:$E27)</f>
        <v>1621362.5300202097</v>
      </c>
      <c r="I27" s="13">
        <f t="shared" si="4"/>
        <v>-1521362.5300202083</v>
      </c>
      <c r="J27" s="13">
        <f t="shared" si="5"/>
        <v>1876929.7988146436</v>
      </c>
      <c r="K27" s="13">
        <f t="shared" si="6"/>
        <v>-1059211.753702721</v>
      </c>
      <c r="L27" s="13">
        <f t="shared" si="7"/>
        <v>462150.77631748724</v>
      </c>
      <c r="M27" s="13">
        <f t="shared" si="8"/>
        <v>355567.26879443554</v>
      </c>
      <c r="N27" s="13">
        <f t="shared" si="9"/>
        <v>-1521362.530020208</v>
      </c>
      <c r="O27" s="13">
        <f t="shared" si="10"/>
        <v>-2.3283064365386963E-10</v>
      </c>
      <c r="Q27" s="13"/>
    </row>
    <row r="28" spans="1:17" ht="38.25">
      <c r="A28" s="10" t="s">
        <v>43</v>
      </c>
      <c r="B28" s="14">
        <v>27</v>
      </c>
      <c r="C28" s="13">
        <f t="shared" si="1"/>
        <v>36720.85646312451</v>
      </c>
      <c r="D28" s="9">
        <f t="shared" si="0"/>
        <v>-76068.12650101048</v>
      </c>
      <c r="E28" s="13">
        <f t="shared" si="2"/>
        <v>112788.982964135</v>
      </c>
      <c r="F28" s="13">
        <f t="shared" si="3"/>
        <v>3.07152375591781</v>
      </c>
      <c r="G28" s="13">
        <f>D28/C28</f>
        <v>-2.07152375591781</v>
      </c>
      <c r="H28" s="13">
        <f>SUM(E$2:$E28)</f>
        <v>1734151.5129843447</v>
      </c>
      <c r="I28" s="13">
        <f t="shared" si="4"/>
        <v>-1634151.5129843433</v>
      </c>
      <c r="J28" s="13">
        <f t="shared" si="5"/>
        <v>2007497.1452185004</v>
      </c>
      <c r="K28" s="13">
        <f t="shared" si="6"/>
        <v>-1117116.8452399003</v>
      </c>
      <c r="L28" s="13">
        <f t="shared" si="7"/>
        <v>517034.66774444305</v>
      </c>
      <c r="M28" s="13">
        <f t="shared" si="8"/>
        <v>373345.63223415735</v>
      </c>
      <c r="N28" s="13">
        <f t="shared" si="9"/>
        <v>-1634151.512984343</v>
      </c>
      <c r="O28" s="13">
        <f t="shared" si="10"/>
        <v>-2.3283064365386963E-10</v>
      </c>
      <c r="Q28" s="13"/>
    </row>
    <row r="29" spans="1:17" ht="12.75">
      <c r="A29" s="9">
        <f>$A$5*((1+$A$3)^$A$9)</f>
        <v>115762.50000000001</v>
      </c>
      <c r="B29" s="14">
        <v>28</v>
      </c>
      <c r="C29" s="13">
        <f t="shared" si="1"/>
        <v>36720.85646312451</v>
      </c>
      <c r="D29" s="9">
        <f t="shared" si="0"/>
        <v>-81707.57564921721</v>
      </c>
      <c r="E29" s="13">
        <f t="shared" si="2"/>
        <v>118428.43211234176</v>
      </c>
      <c r="F29" s="13">
        <f t="shared" si="3"/>
        <v>3.225099943713701</v>
      </c>
      <c r="G29" s="13">
        <f>D29/C29</f>
        <v>-2.2250999437137002</v>
      </c>
      <c r="H29" s="13">
        <f>SUM(E$2:$E29)</f>
        <v>1852579.9450966865</v>
      </c>
      <c r="I29" s="13">
        <f t="shared" si="4"/>
        <v>-1752579.9450966844</v>
      </c>
      <c r="J29" s="13">
        <f t="shared" si="5"/>
        <v>2144592.8589425497</v>
      </c>
      <c r="K29" s="13">
        <f t="shared" si="6"/>
        <v>-1176180.0386078223</v>
      </c>
      <c r="L29" s="13">
        <f t="shared" si="7"/>
        <v>576399.9064888621</v>
      </c>
      <c r="M29" s="13">
        <f t="shared" si="8"/>
        <v>392012.9138458651</v>
      </c>
      <c r="N29" s="13">
        <f t="shared" si="9"/>
        <v>-1752579.9450966846</v>
      </c>
      <c r="O29" s="13">
        <f t="shared" si="10"/>
        <v>2.3283064365386963E-10</v>
      </c>
      <c r="Q29" s="13"/>
    </row>
    <row r="30" spans="1:17" ht="76.5">
      <c r="A30" s="12" t="s">
        <v>47</v>
      </c>
      <c r="B30" s="14">
        <v>29</v>
      </c>
      <c r="C30" s="13">
        <f t="shared" si="1"/>
        <v>36720.85646312451</v>
      </c>
      <c r="D30" s="9">
        <f t="shared" si="0"/>
        <v>-87628.99725483432</v>
      </c>
      <c r="E30" s="13">
        <f t="shared" si="2"/>
        <v>124349.85371795883</v>
      </c>
      <c r="F30" s="13">
        <f t="shared" si="3"/>
        <v>3.386354940899386</v>
      </c>
      <c r="G30" s="13">
        <f>D30/C30</f>
        <v>-2.386354940899386</v>
      </c>
      <c r="H30" s="13">
        <f>SUM(E$2:$E30)</f>
        <v>1976929.7988146453</v>
      </c>
      <c r="I30" s="13">
        <f t="shared" si="4"/>
        <v>-1876929.7988146436</v>
      </c>
      <c r="J30" s="13">
        <f t="shared" si="5"/>
        <v>2288543.358352802</v>
      </c>
      <c r="K30" s="13">
        <f t="shared" si="6"/>
        <v>-1236424.4958431034</v>
      </c>
      <c r="L30" s="13">
        <f t="shared" si="7"/>
        <v>640505.3029715403</v>
      </c>
      <c r="M30" s="13">
        <f t="shared" si="8"/>
        <v>411613.5595381585</v>
      </c>
      <c r="N30" s="13">
        <f t="shared" si="9"/>
        <v>-1876929.7988146436</v>
      </c>
      <c r="O30" s="13">
        <f t="shared" si="10"/>
        <v>0</v>
      </c>
      <c r="Q30" s="13"/>
    </row>
    <row r="31" spans="1:17" ht="12.75">
      <c r="A31" s="13">
        <f>($A$19-$A$5)</f>
        <v>5898.663711304514</v>
      </c>
      <c r="B31" s="14">
        <v>30</v>
      </c>
      <c r="C31" s="13">
        <f t="shared" si="1"/>
        <v>36720.85646312451</v>
      </c>
      <c r="D31" s="9">
        <f t="shared" si="0"/>
        <v>-93846.48994073221</v>
      </c>
      <c r="E31" s="13">
        <f t="shared" si="2"/>
        <v>130567.34640385679</v>
      </c>
      <c r="F31" s="13">
        <f t="shared" si="3"/>
        <v>3.5556726879443556</v>
      </c>
      <c r="G31" s="13">
        <f>D31/C31</f>
        <v>-2.555672687944354</v>
      </c>
      <c r="H31" s="13">
        <f>SUM(E$2:$E31)</f>
        <v>2107497.1452185023</v>
      </c>
      <c r="I31" s="13">
        <f t="shared" si="4"/>
        <v>-2007497.1452184992</v>
      </c>
      <c r="J31" s="13">
        <f t="shared" si="5"/>
        <v>2439691.3827335658</v>
      </c>
      <c r="K31" s="13">
        <f t="shared" si="6"/>
        <v>-1297873.8422230897</v>
      </c>
      <c r="L31" s="13">
        <f t="shared" si="7"/>
        <v>709623.3029954096</v>
      </c>
      <c r="M31" s="13">
        <f t="shared" si="8"/>
        <v>432194.2375150662</v>
      </c>
      <c r="N31" s="13">
        <f t="shared" si="9"/>
        <v>-2007497.1452184995</v>
      </c>
      <c r="O31" s="13">
        <f t="shared" si="10"/>
        <v>2.3283064365386963E-10</v>
      </c>
      <c r="Q31" s="13"/>
    </row>
    <row r="32" spans="1:17" ht="76.5">
      <c r="A32" s="12" t="s">
        <v>48</v>
      </c>
      <c r="B32" s="14">
        <v>31</v>
      </c>
      <c r="C32" s="13">
        <f t="shared" si="1"/>
        <v>36720.85646312451</v>
      </c>
      <c r="D32" s="9">
        <f t="shared" si="0"/>
        <v>-100374.85726092513</v>
      </c>
      <c r="E32" s="13">
        <f t="shared" si="2"/>
        <v>137095.7137240496</v>
      </c>
      <c r="F32" s="13">
        <f t="shared" si="3"/>
        <v>3.7334563223415724</v>
      </c>
      <c r="G32" s="13">
        <f>D32/C32</f>
        <v>-2.7334563223415738</v>
      </c>
      <c r="H32" s="13">
        <f>SUM(E$2:$E32)</f>
        <v>2244592.858942552</v>
      </c>
      <c r="I32" s="13">
        <f t="shared" si="4"/>
        <v>-2144592.85894255</v>
      </c>
      <c r="J32" s="13">
        <f t="shared" si="5"/>
        <v>2598396.8083333694</v>
      </c>
      <c r="K32" s="13">
        <f t="shared" si="6"/>
        <v>-1360552.1755306765</v>
      </c>
      <c r="L32" s="13">
        <f t="shared" si="7"/>
        <v>784040.6834118736</v>
      </c>
      <c r="M32" s="13">
        <f t="shared" si="8"/>
        <v>453803.94939081976</v>
      </c>
      <c r="N32" s="13">
        <f t="shared" si="9"/>
        <v>-2144592.8589425497</v>
      </c>
      <c r="O32" s="13">
        <f t="shared" si="10"/>
        <v>-4.656612873077393E-10</v>
      </c>
      <c r="Q32" s="13"/>
    </row>
    <row r="33" spans="1:17" ht="12.75">
      <c r="A33" s="9">
        <f>$A$31/$A$5</f>
        <v>0.058986637113045144</v>
      </c>
      <c r="B33" s="14">
        <v>32</v>
      </c>
      <c r="C33" s="13">
        <f t="shared" si="1"/>
        <v>36720.85646312451</v>
      </c>
      <c r="D33" s="9">
        <f t="shared" si="0"/>
        <v>-107229.64294712758</v>
      </c>
      <c r="E33" s="13">
        <f t="shared" si="2"/>
        <v>143950.49941025212</v>
      </c>
      <c r="F33" s="13">
        <f t="shared" si="3"/>
        <v>3.9201291384586523</v>
      </c>
      <c r="G33" s="13">
        <f>D33/C33</f>
        <v>-2.9201291384586514</v>
      </c>
      <c r="H33" s="13">
        <f>SUM(E$2:$E33)</f>
        <v>2388543.358352804</v>
      </c>
      <c r="I33" s="13">
        <f t="shared" si="4"/>
        <v>-2288543.3583528018</v>
      </c>
      <c r="J33" s="13">
        <f t="shared" si="5"/>
        <v>2765037.5052131624</v>
      </c>
      <c r="K33" s="13">
        <f t="shared" si="6"/>
        <v>-1424484.075504414</v>
      </c>
      <c r="L33" s="13">
        <f t="shared" si="7"/>
        <v>864059.2828483877</v>
      </c>
      <c r="M33" s="13">
        <f t="shared" si="8"/>
        <v>476494.1468603607</v>
      </c>
      <c r="N33" s="13">
        <f t="shared" si="9"/>
        <v>-2288543.3583528018</v>
      </c>
      <c r="O33" s="13">
        <f t="shared" si="10"/>
        <v>0</v>
      </c>
      <c r="Q33" s="13"/>
    </row>
    <row r="34" spans="2:17" ht="12.75">
      <c r="B34" s="14">
        <v>33</v>
      </c>
      <c r="C34" s="13">
        <f t="shared" si="1"/>
        <v>36720.85646312451</v>
      </c>
      <c r="D34" s="9">
        <f t="shared" si="0"/>
        <v>-114427.16791764017</v>
      </c>
      <c r="E34" s="13">
        <f t="shared" si="2"/>
        <v>151148.02438076472</v>
      </c>
      <c r="F34" s="13">
        <f t="shared" si="3"/>
        <v>4.116135595381585</v>
      </c>
      <c r="G34" s="13">
        <f>D34/C34</f>
        <v>-3.1161355953815835</v>
      </c>
      <c r="H34" s="13">
        <f>SUM(E$2:$E34)</f>
        <v>2539691.382733569</v>
      </c>
      <c r="I34" s="13">
        <f t="shared" si="4"/>
        <v>-2439691.382733566</v>
      </c>
      <c r="J34" s="13">
        <f t="shared" si="5"/>
        <v>2940010.2369369455</v>
      </c>
      <c r="K34" s="13">
        <f t="shared" si="6"/>
        <v>-1489694.6134776275</v>
      </c>
      <c r="L34" s="13">
        <f t="shared" si="7"/>
        <v>949996.7692559387</v>
      </c>
      <c r="M34" s="13">
        <f t="shared" si="8"/>
        <v>500318.8542033787</v>
      </c>
      <c r="N34" s="13">
        <f t="shared" si="9"/>
        <v>-2439691.3827335667</v>
      </c>
      <c r="O34" s="13">
        <f t="shared" si="10"/>
        <v>4.656612873077393E-10</v>
      </c>
      <c r="Q34" s="13"/>
    </row>
    <row r="35" spans="2:17" ht="12.75">
      <c r="B35" s="14">
        <v>34</v>
      </c>
      <c r="C35" s="13">
        <f t="shared" si="1"/>
        <v>36720.85646312451</v>
      </c>
      <c r="D35" s="9">
        <f t="shared" si="0"/>
        <v>-121984.56913667842</v>
      </c>
      <c r="E35" s="13">
        <f t="shared" si="2"/>
        <v>158705.42559980295</v>
      </c>
      <c r="F35" s="13">
        <f t="shared" si="3"/>
        <v>4.321942375150664</v>
      </c>
      <c r="G35" s="13">
        <f>D35/C35</f>
        <v>-3.3219423751506634</v>
      </c>
      <c r="H35" s="13">
        <f>SUM(E$2:$E35)</f>
        <v>2698396.8083333718</v>
      </c>
      <c r="I35" s="13">
        <f t="shared" si="4"/>
        <v>-2598396.808333369</v>
      </c>
      <c r="J35" s="13">
        <f t="shared" si="5"/>
        <v>3123731.6052469164</v>
      </c>
      <c r="K35" s="13">
        <f t="shared" si="6"/>
        <v>-1556209.3622103028</v>
      </c>
      <c r="L35" s="13">
        <f t="shared" si="7"/>
        <v>1042187.4461230661</v>
      </c>
      <c r="M35" s="13">
        <f t="shared" si="8"/>
        <v>525334.7969135477</v>
      </c>
      <c r="N35" s="13">
        <f t="shared" si="9"/>
        <v>-2598396.808333369</v>
      </c>
      <c r="O35" s="13">
        <f t="shared" si="10"/>
        <v>0</v>
      </c>
      <c r="Q35" s="13"/>
    </row>
    <row r="36" spans="2:17" ht="12.75">
      <c r="B36" s="14">
        <v>35</v>
      </c>
      <c r="C36" s="13">
        <f t="shared" si="1"/>
        <v>36720.85646312451</v>
      </c>
      <c r="D36" s="9">
        <f t="shared" si="0"/>
        <v>-129919.8404166686</v>
      </c>
      <c r="E36" s="13">
        <f t="shared" si="2"/>
        <v>166640.6968797931</v>
      </c>
      <c r="F36" s="13">
        <f t="shared" si="3"/>
        <v>4.538039493908197</v>
      </c>
      <c r="G36" s="13">
        <f>D36/C36</f>
        <v>-3.5380394939081974</v>
      </c>
      <c r="H36" s="13">
        <f>SUM(E$2:$E36)</f>
        <v>2865037.5052131647</v>
      </c>
      <c r="I36" s="13">
        <f t="shared" si="4"/>
        <v>-2765037.5052131624</v>
      </c>
      <c r="J36" s="13">
        <f t="shared" si="5"/>
        <v>3316639.041972387</v>
      </c>
      <c r="K36" s="13">
        <f t="shared" si="6"/>
        <v>-1624054.405917635</v>
      </c>
      <c r="L36" s="13">
        <f t="shared" si="7"/>
        <v>1140983.0992955274</v>
      </c>
      <c r="M36" s="13">
        <f t="shared" si="8"/>
        <v>551601.5367592251</v>
      </c>
      <c r="N36" s="13">
        <f t="shared" si="9"/>
        <v>-2765037.505213162</v>
      </c>
      <c r="O36" s="13">
        <f t="shared" si="10"/>
        <v>-4.656612873077393E-10</v>
      </c>
      <c r="Q36" s="13"/>
    </row>
    <row r="37" spans="2:17" ht="12.75">
      <c r="B37" s="14">
        <v>36</v>
      </c>
      <c r="C37" s="13">
        <f t="shared" si="1"/>
        <v>36720.85646312451</v>
      </c>
      <c r="D37" s="9">
        <f t="shared" si="0"/>
        <v>-138251.8752606582</v>
      </c>
      <c r="E37" s="13">
        <f aca="true" t="shared" si="11" ref="E37:E100">$E$2*(1+$A$3)^(B37-1)</f>
        <v>174972.73172378278</v>
      </c>
      <c r="F37" s="13">
        <f aca="true" t="shared" si="12" ref="F37:F100">(E37/C37)</f>
        <v>4.764941468603608</v>
      </c>
      <c r="G37" s="13">
        <f>D37/C37</f>
        <v>-3.764941468603606</v>
      </c>
      <c r="H37" s="13">
        <f>SUM(E$2:$E37)</f>
        <v>3040010.2369369473</v>
      </c>
      <c r="I37" s="13">
        <f aca="true" t="shared" si="13" ref="I37:I100">$A$5*(1-(((1+$A$3)^B37-1)/$A$3)/$A$25)</f>
        <v>-2940010.2369369445</v>
      </c>
      <c r="J37" s="13">
        <f aca="true" t="shared" si="14" ref="J37:J100">$A$23*((1+$A$3)^(B37)-1)/$A$3</f>
        <v>3519191.850534131</v>
      </c>
      <c r="K37" s="13">
        <f aca="true" t="shared" si="15" ref="K37:K100">$A$23*(((1+$A$15)^($A$9-B37)-1)/($A$15*(1+$A$15)^($A$9-B37)))</f>
        <v>-1693256.3504991122</v>
      </c>
      <c r="L37" s="13">
        <f aca="true" t="shared" si="16" ref="L37:L100">(K37-I37)</f>
        <v>1246753.8864378324</v>
      </c>
      <c r="M37" s="13">
        <f aca="true" t="shared" si="17" ref="M37:M100">$A$5*(1+$A$3)^B37</f>
        <v>579181.6135971863</v>
      </c>
      <c r="N37" s="13">
        <f aca="true" t="shared" si="18" ref="N37:N100">(M37-J37)</f>
        <v>-2940010.2369369445</v>
      </c>
      <c r="O37" s="13">
        <f aca="true" t="shared" si="19" ref="O37:O100">-(N37-I37)</f>
        <v>0</v>
      </c>
      <c r="Q37" s="13"/>
    </row>
    <row r="38" spans="2:15" ht="12.75">
      <c r="B38" s="14">
        <v>37</v>
      </c>
      <c r="C38" s="13">
        <f t="shared" si="1"/>
        <v>36720.85646312451</v>
      </c>
      <c r="D38" s="9">
        <f t="shared" si="0"/>
        <v>-147000.51184684737</v>
      </c>
      <c r="E38" s="13">
        <f t="shared" si="11"/>
        <v>183721.3683099719</v>
      </c>
      <c r="F38" s="13">
        <f t="shared" si="12"/>
        <v>5.003188542033787</v>
      </c>
      <c r="G38" s="13">
        <f>D38/C38</f>
        <v>-4.0031885420337865</v>
      </c>
      <c r="H38" s="13">
        <f>SUM(E$2:$E38)</f>
        <v>3223731.605246919</v>
      </c>
      <c r="I38" s="13">
        <f t="shared" si="13"/>
        <v>-3123731.605246917</v>
      </c>
      <c r="J38" s="13">
        <f t="shared" si="14"/>
        <v>3731872.299523962</v>
      </c>
      <c r="K38" s="13">
        <f t="shared" si="15"/>
        <v>-1763842.3339722187</v>
      </c>
      <c r="L38" s="13">
        <f t="shared" si="16"/>
        <v>1359889.2712746982</v>
      </c>
      <c r="M38" s="13">
        <f t="shared" si="17"/>
        <v>608140.6942770457</v>
      </c>
      <c r="N38" s="13">
        <f t="shared" si="18"/>
        <v>-3123731.6052469164</v>
      </c>
      <c r="O38" s="13">
        <f t="shared" si="19"/>
        <v>-4.656612873077393E-10</v>
      </c>
    </row>
    <row r="39" spans="2:15" ht="12.75">
      <c r="B39" s="14">
        <v>38</v>
      </c>
      <c r="C39" s="13">
        <f t="shared" si="1"/>
        <v>36720.85646312451</v>
      </c>
      <c r="D39" s="9">
        <f t="shared" si="0"/>
        <v>-156186.5802623459</v>
      </c>
      <c r="E39" s="13">
        <f t="shared" si="11"/>
        <v>192907.4367254705</v>
      </c>
      <c r="F39" s="13">
        <f t="shared" si="12"/>
        <v>5.253347969135477</v>
      </c>
      <c r="G39" s="13">
        <f>D39/C39</f>
        <v>-4.253347969135475</v>
      </c>
      <c r="H39" s="13">
        <f>SUM(E$2:$E39)</f>
        <v>3416639.04197239</v>
      </c>
      <c r="I39" s="13">
        <f t="shared" si="13"/>
        <v>-3316639.041972386</v>
      </c>
      <c r="J39" s="13">
        <f t="shared" si="14"/>
        <v>3955186.770963284</v>
      </c>
      <c r="K39" s="13">
        <f t="shared" si="15"/>
        <v>-1835840.037114787</v>
      </c>
      <c r="L39" s="13">
        <f t="shared" si="16"/>
        <v>1480799.0048575993</v>
      </c>
      <c r="M39" s="13">
        <f t="shared" si="17"/>
        <v>638547.7289908979</v>
      </c>
      <c r="N39" s="13">
        <f t="shared" si="18"/>
        <v>-3316639.041972386</v>
      </c>
      <c r="O39" s="13">
        <f t="shared" si="19"/>
        <v>0</v>
      </c>
    </row>
    <row r="40" spans="2:15" ht="12.75">
      <c r="B40" s="14">
        <v>39</v>
      </c>
      <c r="C40" s="13">
        <f t="shared" si="1"/>
        <v>36720.85646312451</v>
      </c>
      <c r="D40" s="9">
        <f t="shared" si="0"/>
        <v>-165831.95209861948</v>
      </c>
      <c r="E40" s="13">
        <f t="shared" si="11"/>
        <v>202552.808561744</v>
      </c>
      <c r="F40" s="13">
        <f t="shared" si="12"/>
        <v>5.51601536759225</v>
      </c>
      <c r="G40" s="13">
        <f>D40/C40</f>
        <v>-4.51601536759225</v>
      </c>
      <c r="H40" s="13">
        <f>SUM(E$2:$E40)</f>
        <v>3619191.850534134</v>
      </c>
      <c r="I40" s="13">
        <f t="shared" si="13"/>
        <v>-3519191.850534131</v>
      </c>
      <c r="J40" s="13">
        <f t="shared" si="14"/>
        <v>4189666.965974574</v>
      </c>
      <c r="K40" s="13">
        <f t="shared" si="15"/>
        <v>-1909277.6943202075</v>
      </c>
      <c r="L40" s="13">
        <f t="shared" si="16"/>
        <v>1609914.1562139234</v>
      </c>
      <c r="M40" s="13">
        <f t="shared" si="17"/>
        <v>670475.1154404429</v>
      </c>
      <c r="N40" s="13">
        <f t="shared" si="18"/>
        <v>-3519191.850534131</v>
      </c>
      <c r="O40" s="13">
        <f t="shared" si="19"/>
        <v>0</v>
      </c>
    </row>
    <row r="41" spans="2:15" ht="12.75">
      <c r="B41" s="14">
        <v>40</v>
      </c>
      <c r="C41" s="13">
        <f t="shared" si="1"/>
        <v>36720.85646312451</v>
      </c>
      <c r="D41" s="9">
        <f t="shared" si="0"/>
        <v>-175959.59252670666</v>
      </c>
      <c r="E41" s="13">
        <f t="shared" si="11"/>
        <v>212680.44898983123</v>
      </c>
      <c r="F41" s="13">
        <f t="shared" si="12"/>
        <v>5.791816135971864</v>
      </c>
      <c r="G41" s="13">
        <f>D41/C41</f>
        <v>-4.791816135971862</v>
      </c>
      <c r="H41" s="13">
        <f>SUM(E$2:$E41)</f>
        <v>3831872.2995239655</v>
      </c>
      <c r="I41" s="13">
        <f t="shared" si="13"/>
        <v>-3731872.2995239613</v>
      </c>
      <c r="J41" s="13">
        <f t="shared" si="14"/>
        <v>4435871.1707364265</v>
      </c>
      <c r="K41" s="13">
        <f t="shared" si="15"/>
        <v>-1984184.104669736</v>
      </c>
      <c r="L41" s="13">
        <f t="shared" si="16"/>
        <v>1747688.1948542253</v>
      </c>
      <c r="M41" s="13">
        <f t="shared" si="17"/>
        <v>703998.8712124649</v>
      </c>
      <c r="N41" s="13">
        <f t="shared" si="18"/>
        <v>-3731872.2995239617</v>
      </c>
      <c r="O41" s="13">
        <f t="shared" si="19"/>
        <v>4.656612873077393E-10</v>
      </c>
    </row>
    <row r="42" spans="2:15" ht="12.75">
      <c r="B42" s="14">
        <v>41</v>
      </c>
      <c r="C42" s="13">
        <f t="shared" si="1"/>
        <v>36720.85646312451</v>
      </c>
      <c r="D42" s="9">
        <f t="shared" si="0"/>
        <v>-186593.61497619824</v>
      </c>
      <c r="E42" s="13">
        <f t="shared" si="11"/>
        <v>223314.47143932278</v>
      </c>
      <c r="F42" s="13">
        <f t="shared" si="12"/>
        <v>6.081406942770457</v>
      </c>
      <c r="G42" s="13">
        <f>D42/C42</f>
        <v>-5.081406942770456</v>
      </c>
      <c r="H42" s="13">
        <f>SUM(E$2:$E42)</f>
        <v>4055186.7709632884</v>
      </c>
      <c r="I42" s="13">
        <f t="shared" si="13"/>
        <v>-3955186.7709632847</v>
      </c>
      <c r="J42" s="13">
        <f t="shared" si="14"/>
        <v>4694385.5857363725</v>
      </c>
      <c r="K42" s="13">
        <f t="shared" si="15"/>
        <v>-2060588.643226256</v>
      </c>
      <c r="L42" s="13">
        <f t="shared" si="16"/>
        <v>1894598.1277370288</v>
      </c>
      <c r="M42" s="13">
        <f t="shared" si="17"/>
        <v>739198.8147730882</v>
      </c>
      <c r="N42" s="13">
        <f t="shared" si="18"/>
        <v>-3955186.770963284</v>
      </c>
      <c r="O42" s="13">
        <f t="shared" si="19"/>
        <v>-4.656612873077393E-10</v>
      </c>
    </row>
    <row r="43" spans="2:15" ht="12.75">
      <c r="B43" s="14">
        <v>42</v>
      </c>
      <c r="C43" s="13">
        <f t="shared" si="1"/>
        <v>36720.85646312451</v>
      </c>
      <c r="D43" s="9">
        <f t="shared" si="0"/>
        <v>-197759.33854816435</v>
      </c>
      <c r="E43" s="13">
        <f t="shared" si="11"/>
        <v>234480.19501128892</v>
      </c>
      <c r="F43" s="13">
        <f t="shared" si="12"/>
        <v>6.385477289908979</v>
      </c>
      <c r="G43" s="13">
        <f>D43/C43</f>
        <v>-5.385477289908978</v>
      </c>
      <c r="H43" s="13">
        <f>SUM(E$2:$E43)</f>
        <v>4289666.965974578</v>
      </c>
      <c r="I43" s="13">
        <f t="shared" si="13"/>
        <v>-4189666.9659745726</v>
      </c>
      <c r="J43" s="13">
        <f t="shared" si="14"/>
        <v>4965825.721486315</v>
      </c>
      <c r="K43" s="13">
        <f t="shared" si="15"/>
        <v>-2138521.272553904</v>
      </c>
      <c r="L43" s="13">
        <f t="shared" si="16"/>
        <v>2051145.6934206686</v>
      </c>
      <c r="M43" s="13">
        <f t="shared" si="17"/>
        <v>776158.7555117427</v>
      </c>
      <c r="N43" s="13">
        <f t="shared" si="18"/>
        <v>-4189666.9659745726</v>
      </c>
      <c r="O43" s="13">
        <f t="shared" si="19"/>
        <v>0</v>
      </c>
    </row>
    <row r="44" spans="2:15" ht="12.75">
      <c r="B44" s="14">
        <v>43</v>
      </c>
      <c r="C44" s="13">
        <f t="shared" si="1"/>
        <v>36720.85646312451</v>
      </c>
      <c r="D44" s="9">
        <f t="shared" si="0"/>
        <v>-209483.34829872884</v>
      </c>
      <c r="E44" s="13">
        <f t="shared" si="11"/>
        <v>246204.20476185338</v>
      </c>
      <c r="F44" s="13">
        <f t="shared" si="12"/>
        <v>6.704751154404429</v>
      </c>
      <c r="G44" s="13">
        <f>D44/C44</f>
        <v>-5.704751154404428</v>
      </c>
      <c r="H44" s="13">
        <f>SUM(E$2:$E44)</f>
        <v>4535871.170736431</v>
      </c>
      <c r="I44" s="13">
        <f t="shared" si="13"/>
        <v>-4435871.1707364265</v>
      </c>
      <c r="J44" s="13">
        <f t="shared" si="14"/>
        <v>5250837.864023756</v>
      </c>
      <c r="K44" s="13">
        <f t="shared" si="15"/>
        <v>-2218012.5544681074</v>
      </c>
      <c r="L44" s="13">
        <f t="shared" si="16"/>
        <v>2217858.616268319</v>
      </c>
      <c r="M44" s="13">
        <f t="shared" si="17"/>
        <v>814966.6932873299</v>
      </c>
      <c r="N44" s="13">
        <f t="shared" si="18"/>
        <v>-4435871.1707364265</v>
      </c>
      <c r="O44" s="13">
        <f t="shared" si="19"/>
        <v>0</v>
      </c>
    </row>
    <row r="45" spans="2:15" ht="12.75">
      <c r="B45" s="14">
        <v>44</v>
      </c>
      <c r="C45" s="13">
        <f t="shared" si="1"/>
        <v>36720.85646312451</v>
      </c>
      <c r="D45" s="9">
        <f t="shared" si="0"/>
        <v>-221793.5585368215</v>
      </c>
      <c r="E45" s="13">
        <f t="shared" si="11"/>
        <v>258514.41499994608</v>
      </c>
      <c r="F45" s="13">
        <f t="shared" si="12"/>
        <v>7.039988712124651</v>
      </c>
      <c r="G45" s="13">
        <f>D45/C45</f>
        <v>-6.039988712124649</v>
      </c>
      <c r="H45" s="13">
        <f>SUM(E$2:$E45)</f>
        <v>4794385.585736377</v>
      </c>
      <c r="I45" s="13">
        <f t="shared" si="13"/>
        <v>-4694385.5857363725</v>
      </c>
      <c r="J45" s="13">
        <f t="shared" si="14"/>
        <v>5550100.613688068</v>
      </c>
      <c r="K45" s="13">
        <f t="shared" si="15"/>
        <v>-2299093.662020594</v>
      </c>
      <c r="L45" s="13">
        <f t="shared" si="16"/>
        <v>2395291.9237157786</v>
      </c>
      <c r="M45" s="13">
        <f t="shared" si="17"/>
        <v>855715.0279516963</v>
      </c>
      <c r="N45" s="13">
        <f t="shared" si="18"/>
        <v>-4694385.5857363725</v>
      </c>
      <c r="O45" s="13">
        <f t="shared" si="19"/>
        <v>0</v>
      </c>
    </row>
    <row r="46" spans="2:15" ht="12.75">
      <c r="B46" s="14">
        <v>45</v>
      </c>
      <c r="C46" s="13">
        <f t="shared" si="1"/>
        <v>36720.85646312451</v>
      </c>
      <c r="D46" s="9">
        <f t="shared" si="0"/>
        <v>-234719.27928681884</v>
      </c>
      <c r="E46" s="13">
        <f t="shared" si="11"/>
        <v>271440.1357499433</v>
      </c>
      <c r="F46" s="13">
        <f t="shared" si="12"/>
        <v>7.391988147730881</v>
      </c>
      <c r="G46" s="13">
        <f>D46/C46</f>
        <v>-6.391988147730882</v>
      </c>
      <c r="H46" s="13">
        <f>SUM(E$2:$E46)</f>
        <v>5065825.721486321</v>
      </c>
      <c r="I46" s="13">
        <f t="shared" si="13"/>
        <v>-4965825.721486316</v>
      </c>
      <c r="J46" s="13">
        <f t="shared" si="14"/>
        <v>5864326.5008355975</v>
      </c>
      <c r="K46" s="13">
        <f t="shared" si="15"/>
        <v>-2381796.3917241306</v>
      </c>
      <c r="L46" s="13">
        <f t="shared" si="16"/>
        <v>2584029.3297621855</v>
      </c>
      <c r="M46" s="13">
        <f t="shared" si="17"/>
        <v>898500.7793492812</v>
      </c>
      <c r="N46" s="13">
        <f t="shared" si="18"/>
        <v>-4965825.721486316</v>
      </c>
      <c r="O46" s="13">
        <f t="shared" si="19"/>
        <v>0</v>
      </c>
    </row>
    <row r="47" spans="2:15" ht="12.75">
      <c r="B47" s="14">
        <v>46</v>
      </c>
      <c r="C47" s="13">
        <f t="shared" si="1"/>
        <v>36720.85646312451</v>
      </c>
      <c r="D47" s="9">
        <f t="shared" si="0"/>
        <v>-248291.28607431598</v>
      </c>
      <c r="E47" s="13">
        <f t="shared" si="11"/>
        <v>285012.1425374406</v>
      </c>
      <c r="F47" s="13">
        <f t="shared" si="12"/>
        <v>7.761587555117428</v>
      </c>
      <c r="G47" s="13">
        <f>D47/C47</f>
        <v>-6.761587555117426</v>
      </c>
      <c r="H47" s="13">
        <f>SUM(E$2:$E47)</f>
        <v>5350837.864023761</v>
      </c>
      <c r="I47" s="13">
        <f t="shared" si="13"/>
        <v>-5250837.864023755</v>
      </c>
      <c r="J47" s="13">
        <f t="shared" si="14"/>
        <v>6194263.6823405</v>
      </c>
      <c r="K47" s="13">
        <f t="shared" si="15"/>
        <v>-2466153.1760217375</v>
      </c>
      <c r="L47" s="13">
        <f t="shared" si="16"/>
        <v>2784684.688002018</v>
      </c>
      <c r="M47" s="13">
        <f t="shared" si="17"/>
        <v>943425.8183167451</v>
      </c>
      <c r="N47" s="13">
        <f t="shared" si="18"/>
        <v>-5250837.864023754</v>
      </c>
      <c r="O47" s="13">
        <f t="shared" si="19"/>
        <v>-9.313225746154785E-10</v>
      </c>
    </row>
    <row r="48" spans="2:15" ht="12.75">
      <c r="B48" s="14">
        <v>47</v>
      </c>
      <c r="C48" s="13">
        <f t="shared" si="1"/>
        <v>36720.85646312451</v>
      </c>
      <c r="D48" s="9">
        <f t="shared" si="0"/>
        <v>-262541.89320118807</v>
      </c>
      <c r="E48" s="13">
        <f t="shared" si="11"/>
        <v>299262.7496643125</v>
      </c>
      <c r="F48" s="13">
        <f t="shared" si="12"/>
        <v>8.149666932873297</v>
      </c>
      <c r="G48" s="13">
        <f>D48/C48</f>
        <v>-7.1496669328732985</v>
      </c>
      <c r="H48" s="13">
        <f>SUM(E$2:$E48)</f>
        <v>5650100.613688073</v>
      </c>
      <c r="I48" s="13">
        <f t="shared" si="13"/>
        <v>-5550100.613688069</v>
      </c>
      <c r="J48" s="13">
        <f t="shared" si="14"/>
        <v>6540697.7229206525</v>
      </c>
      <c r="K48" s="13">
        <f t="shared" si="15"/>
        <v>-2552197.0960052973</v>
      </c>
      <c r="L48" s="13">
        <f t="shared" si="16"/>
        <v>2997903.517682772</v>
      </c>
      <c r="M48" s="13">
        <f t="shared" si="17"/>
        <v>990597.1092325826</v>
      </c>
      <c r="N48" s="13">
        <f t="shared" si="18"/>
        <v>-5550100.61368807</v>
      </c>
      <c r="O48" s="13">
        <f t="shared" si="19"/>
        <v>9.313225746154785E-10</v>
      </c>
    </row>
    <row r="49" spans="2:15" ht="12.75">
      <c r="B49" s="14">
        <v>48</v>
      </c>
      <c r="C49" s="13">
        <f t="shared" si="1"/>
        <v>36720.85646312451</v>
      </c>
      <c r="D49" s="9">
        <f t="shared" si="0"/>
        <v>-277505.03068440367</v>
      </c>
      <c r="E49" s="13">
        <f t="shared" si="11"/>
        <v>314225.88714752824</v>
      </c>
      <c r="F49" s="13">
        <f t="shared" si="12"/>
        <v>8.557150279516964</v>
      </c>
      <c r="G49" s="13">
        <f>D49/C49</f>
        <v>-7.557150279516963</v>
      </c>
      <c r="H49" s="13">
        <f>SUM(E$2:$E49)</f>
        <v>5964326.500835601</v>
      </c>
      <c r="I49" s="13">
        <f t="shared" si="13"/>
        <v>-5864326.500835597</v>
      </c>
      <c r="J49" s="13">
        <f t="shared" si="14"/>
        <v>6904453.465529808</v>
      </c>
      <c r="K49" s="13">
        <f t="shared" si="15"/>
        <v>-2639961.8943885267</v>
      </c>
      <c r="L49" s="13">
        <f t="shared" si="16"/>
        <v>3224364.60644707</v>
      </c>
      <c r="M49" s="13">
        <f t="shared" si="17"/>
        <v>1040126.9646942117</v>
      </c>
      <c r="N49" s="13">
        <f t="shared" si="18"/>
        <v>-5864326.500835596</v>
      </c>
      <c r="O49" s="13">
        <f t="shared" si="19"/>
        <v>-9.313225746154785E-10</v>
      </c>
    </row>
    <row r="50" spans="2:15" ht="12.75">
      <c r="B50" s="14">
        <v>49</v>
      </c>
      <c r="C50" s="13">
        <f t="shared" si="1"/>
        <v>36720.85646312451</v>
      </c>
      <c r="D50" s="9">
        <f t="shared" si="0"/>
        <v>-293216.32504178013</v>
      </c>
      <c r="E50" s="13">
        <f t="shared" si="11"/>
        <v>329937.18150490464</v>
      </c>
      <c r="F50" s="13">
        <f t="shared" si="12"/>
        <v>8.985007793492812</v>
      </c>
      <c r="G50" s="13">
        <f>D50/C50</f>
        <v>-7.985007793492812</v>
      </c>
      <c r="H50" s="13">
        <f>SUM(E$2:$E50)</f>
        <v>6294263.6823405055</v>
      </c>
      <c r="I50" s="13">
        <f t="shared" si="13"/>
        <v>-6194263.682340502</v>
      </c>
      <c r="J50" s="13">
        <f t="shared" si="14"/>
        <v>7286396.995269424</v>
      </c>
      <c r="K50" s="13">
        <f t="shared" si="15"/>
        <v>-2729481.988739422</v>
      </c>
      <c r="L50" s="13">
        <f t="shared" si="16"/>
        <v>3464781.6936010798</v>
      </c>
      <c r="M50" s="13">
        <f t="shared" si="17"/>
        <v>1092133.3129289222</v>
      </c>
      <c r="N50" s="13">
        <f t="shared" si="18"/>
        <v>-6194263.682340502</v>
      </c>
      <c r="O50" s="13">
        <f t="shared" si="19"/>
        <v>0</v>
      </c>
    </row>
    <row r="51" spans="2:15" ht="12.75">
      <c r="B51" s="14">
        <v>50</v>
      </c>
      <c r="C51" s="13">
        <f t="shared" si="1"/>
        <v>36720.85646312451</v>
      </c>
      <c r="D51" s="9">
        <f t="shared" si="0"/>
        <v>-309713.18411702535</v>
      </c>
      <c r="E51" s="13">
        <f t="shared" si="11"/>
        <v>346434.0405801499</v>
      </c>
      <c r="F51" s="13">
        <f t="shared" si="12"/>
        <v>9.434258183167454</v>
      </c>
      <c r="G51" s="13">
        <f>D51/C51</f>
        <v>-8.434258183167453</v>
      </c>
      <c r="H51" s="13">
        <f>SUM(E$2:$E51)</f>
        <v>6640697.722920655</v>
      </c>
      <c r="I51" s="13">
        <f t="shared" si="13"/>
        <v>-6540697.722920651</v>
      </c>
      <c r="J51" s="13">
        <f t="shared" si="14"/>
        <v>7687437.701496019</v>
      </c>
      <c r="K51" s="13">
        <f t="shared" si="15"/>
        <v>-2820792.4849773343</v>
      </c>
      <c r="L51" s="13">
        <f t="shared" si="16"/>
        <v>3719905.2379433163</v>
      </c>
      <c r="M51" s="13">
        <f t="shared" si="17"/>
        <v>1146739.9785753684</v>
      </c>
      <c r="N51" s="13">
        <f t="shared" si="18"/>
        <v>-6540697.722920651</v>
      </c>
      <c r="O51" s="13">
        <f t="shared" si="19"/>
        <v>0</v>
      </c>
    </row>
    <row r="52" spans="2:15" ht="12.75">
      <c r="B52" s="14">
        <v>51</v>
      </c>
      <c r="C52" s="13">
        <f t="shared" si="1"/>
        <v>36720.85646312451</v>
      </c>
      <c r="D52" s="9">
        <f t="shared" si="0"/>
        <v>-327034.88614603283</v>
      </c>
      <c r="E52" s="13">
        <f t="shared" si="11"/>
        <v>363755.7426091574</v>
      </c>
      <c r="F52" s="13">
        <f t="shared" si="12"/>
        <v>9.905971092325826</v>
      </c>
      <c r="G52" s="13">
        <f>D52/C52</f>
        <v>-8.905971092325826</v>
      </c>
      <c r="H52" s="13">
        <f>SUM(E$2:$E52)</f>
        <v>7004453.4655298125</v>
      </c>
      <c r="I52" s="13">
        <f t="shared" si="13"/>
        <v>-6904453.465529808</v>
      </c>
      <c r="J52" s="13">
        <f t="shared" si="14"/>
        <v>8108530.443033945</v>
      </c>
      <c r="K52" s="13">
        <f t="shared" si="15"/>
        <v>-2913929.1911400054</v>
      </c>
      <c r="L52" s="13">
        <f t="shared" si="16"/>
        <v>3990524.2743898025</v>
      </c>
      <c r="M52" s="13">
        <f t="shared" si="17"/>
        <v>1204076.977504137</v>
      </c>
      <c r="N52" s="13">
        <f t="shared" si="18"/>
        <v>-6904453.465529808</v>
      </c>
      <c r="O52" s="13">
        <f t="shared" si="19"/>
        <v>0</v>
      </c>
    </row>
    <row r="53" spans="2:15" ht="12.75">
      <c r="B53" s="14">
        <v>52</v>
      </c>
      <c r="C53" s="13">
        <f t="shared" si="1"/>
        <v>36720.85646312451</v>
      </c>
      <c r="D53" s="9">
        <f t="shared" si="0"/>
        <v>-345222.6732764906</v>
      </c>
      <c r="E53" s="13">
        <f t="shared" si="11"/>
        <v>381943.5297396153</v>
      </c>
      <c r="F53" s="13">
        <f t="shared" si="12"/>
        <v>10.401269646942119</v>
      </c>
      <c r="G53" s="13">
        <f>D53/C53</f>
        <v>-9.401269646942113</v>
      </c>
      <c r="H53" s="13">
        <f>SUM(E$2:$E53)</f>
        <v>7386396.995269428</v>
      </c>
      <c r="I53" s="13">
        <f t="shared" si="13"/>
        <v>-7286396.9952694215</v>
      </c>
      <c r="J53" s="13">
        <f t="shared" si="14"/>
        <v>8550677.821648767</v>
      </c>
      <c r="K53" s="13">
        <f t="shared" si="15"/>
        <v>-3008928.6314259307</v>
      </c>
      <c r="L53" s="13">
        <f t="shared" si="16"/>
        <v>4277468.363843491</v>
      </c>
      <c r="M53" s="13">
        <f t="shared" si="17"/>
        <v>1264280.8263793436</v>
      </c>
      <c r="N53" s="13">
        <f t="shared" si="18"/>
        <v>-7286396.995269423</v>
      </c>
      <c r="O53" s="13">
        <f t="shared" si="19"/>
        <v>1.862645149230957E-09</v>
      </c>
    </row>
    <row r="54" spans="2:15" ht="12.75">
      <c r="B54" s="14">
        <v>53</v>
      </c>
      <c r="C54" s="13">
        <f t="shared" si="1"/>
        <v>36720.85646312451</v>
      </c>
      <c r="D54" s="9">
        <f t="shared" si="0"/>
        <v>-364319.8497634714</v>
      </c>
      <c r="E54" s="13">
        <f t="shared" si="11"/>
        <v>401040.706226596</v>
      </c>
      <c r="F54" s="13">
        <f t="shared" si="12"/>
        <v>10.921333129289224</v>
      </c>
      <c r="G54" s="13">
        <f>D54/C54</f>
        <v>-9.92133312928922</v>
      </c>
      <c r="H54" s="13">
        <f>SUM(E$2:$E54)</f>
        <v>7787437.701496024</v>
      </c>
      <c r="I54" s="13">
        <f t="shared" si="13"/>
        <v>-7687437.701496017</v>
      </c>
      <c r="J54" s="13">
        <f t="shared" si="14"/>
        <v>9014932.569194328</v>
      </c>
      <c r="K54" s="13">
        <f t="shared" si="15"/>
        <v>-3105828.060517574</v>
      </c>
      <c r="L54" s="13">
        <f t="shared" si="16"/>
        <v>4581609.6409784425</v>
      </c>
      <c r="M54" s="13">
        <f t="shared" si="17"/>
        <v>1327494.8676983109</v>
      </c>
      <c r="N54" s="13">
        <f t="shared" si="18"/>
        <v>-7687437.701496017</v>
      </c>
      <c r="O54" s="13">
        <f t="shared" si="19"/>
        <v>0</v>
      </c>
    </row>
    <row r="55" spans="2:15" ht="12.75">
      <c r="B55" s="14">
        <v>54</v>
      </c>
      <c r="C55" s="13">
        <f t="shared" si="1"/>
        <v>36720.85646312451</v>
      </c>
      <c r="D55" s="9">
        <f t="shared" si="0"/>
        <v>-384371.88507480116</v>
      </c>
      <c r="E55" s="13">
        <f t="shared" si="11"/>
        <v>421092.7415379258</v>
      </c>
      <c r="F55" s="13">
        <f t="shared" si="12"/>
        <v>11.467399785753685</v>
      </c>
      <c r="G55" s="13">
        <f>D55/C55</f>
        <v>-10.467399785753681</v>
      </c>
      <c r="H55" s="13">
        <f>SUM(E$2:$E55)</f>
        <v>8208530.4430339495</v>
      </c>
      <c r="I55" s="13">
        <f t="shared" si="13"/>
        <v>-8108530.443033942</v>
      </c>
      <c r="J55" s="13">
        <f t="shared" si="14"/>
        <v>9502400.05411717</v>
      </c>
      <c r="K55" s="13">
        <f t="shared" si="15"/>
        <v>-3204665.4781910493</v>
      </c>
      <c r="L55" s="13">
        <f t="shared" si="16"/>
        <v>4903864.964842893</v>
      </c>
      <c r="M55" s="13">
        <f t="shared" si="17"/>
        <v>1393869.6110832263</v>
      </c>
      <c r="N55" s="13">
        <f t="shared" si="18"/>
        <v>-8108530.443033943</v>
      </c>
      <c r="O55" s="13">
        <f t="shared" si="19"/>
        <v>9.313225746154785E-10</v>
      </c>
    </row>
    <row r="56" spans="2:15" ht="12.75">
      <c r="B56" s="14">
        <v>55</v>
      </c>
      <c r="C56" s="13">
        <f t="shared" si="1"/>
        <v>36720.85646312451</v>
      </c>
      <c r="D56" s="9">
        <f t="shared" si="0"/>
        <v>-405426.5221516975</v>
      </c>
      <c r="E56" s="13">
        <f t="shared" si="11"/>
        <v>442147.37861482205</v>
      </c>
      <c r="F56" s="13">
        <f t="shared" si="12"/>
        <v>12.040769775041367</v>
      </c>
      <c r="G56" s="13">
        <f>D56/C56</f>
        <v>-11.040769775041365</v>
      </c>
      <c r="H56" s="13">
        <f>SUM(E$2:$E56)</f>
        <v>8650677.821648771</v>
      </c>
      <c r="I56" s="13">
        <f t="shared" si="13"/>
        <v>-8550677.821648765</v>
      </c>
      <c r="J56" s="13">
        <f t="shared" si="14"/>
        <v>10014240.913286153</v>
      </c>
      <c r="K56" s="13">
        <f t="shared" si="15"/>
        <v>-3305479.644217995</v>
      </c>
      <c r="L56" s="13">
        <f t="shared" si="16"/>
        <v>5245198.17743077</v>
      </c>
      <c r="M56" s="13">
        <f t="shared" si="17"/>
        <v>1463563.0916373879</v>
      </c>
      <c r="N56" s="13">
        <f t="shared" si="18"/>
        <v>-8550677.821648765</v>
      </c>
      <c r="O56" s="13">
        <f t="shared" si="19"/>
        <v>0</v>
      </c>
    </row>
    <row r="57" spans="2:15" ht="12.75">
      <c r="B57" s="14">
        <v>56</v>
      </c>
      <c r="C57" s="13">
        <f t="shared" si="1"/>
        <v>36720.85646312451</v>
      </c>
      <c r="D57" s="9">
        <f t="shared" si="0"/>
        <v>-427533.89108243864</v>
      </c>
      <c r="E57" s="13">
        <f t="shared" si="11"/>
        <v>464254.74754556327</v>
      </c>
      <c r="F57" s="13">
        <f t="shared" si="12"/>
        <v>12.64280826379344</v>
      </c>
      <c r="G57" s="13">
        <f>D57/C57</f>
        <v>-11.642808263793436</v>
      </c>
      <c r="H57" s="13">
        <f>SUM(E$2:$E57)</f>
        <v>9114932.569194334</v>
      </c>
      <c r="I57" s="13">
        <f t="shared" si="13"/>
        <v>-9014932.569194328</v>
      </c>
      <c r="J57" s="13">
        <f t="shared" si="14"/>
        <v>10551673.815413583</v>
      </c>
      <c r="K57" s="13">
        <f t="shared" si="15"/>
        <v>-3408310.0935654785</v>
      </c>
      <c r="L57" s="13">
        <f t="shared" si="16"/>
        <v>5606622.475628849</v>
      </c>
      <c r="M57" s="13">
        <f t="shared" si="17"/>
        <v>1536741.2462192571</v>
      </c>
      <c r="N57" s="13">
        <f t="shared" si="18"/>
        <v>-9014932.569194326</v>
      </c>
      <c r="O57" s="13">
        <f t="shared" si="19"/>
        <v>-1.862645149230957E-09</v>
      </c>
    </row>
    <row r="58" spans="2:15" ht="12.75">
      <c r="B58" s="14">
        <v>57</v>
      </c>
      <c r="C58" s="13">
        <f t="shared" si="1"/>
        <v>36720.85646312451</v>
      </c>
      <c r="D58" s="9">
        <f t="shared" si="0"/>
        <v>-450746.6284597169</v>
      </c>
      <c r="E58" s="13">
        <f t="shared" si="11"/>
        <v>487467.4849228413</v>
      </c>
      <c r="F58" s="13">
        <f t="shared" si="12"/>
        <v>13.274948676983108</v>
      </c>
      <c r="G58" s="13">
        <f>D58/C58</f>
        <v>-12.274948676983112</v>
      </c>
      <c r="H58" s="13">
        <f>SUM(E$2:$E58)</f>
        <v>9602400.054117175</v>
      </c>
      <c r="I58" s="13">
        <f t="shared" si="13"/>
        <v>-9502400.054117171</v>
      </c>
      <c r="J58" s="13">
        <f t="shared" si="14"/>
        <v>11115978.36264739</v>
      </c>
      <c r="K58" s="13">
        <f t="shared" si="15"/>
        <v>-3513197.1518999143</v>
      </c>
      <c r="L58" s="13">
        <f t="shared" si="16"/>
        <v>5989202.902217257</v>
      </c>
      <c r="M58" s="13">
        <f t="shared" si="17"/>
        <v>1613578.30853022</v>
      </c>
      <c r="N58" s="13">
        <f t="shared" si="18"/>
        <v>-9502400.05411717</v>
      </c>
      <c r="O58" s="13">
        <f t="shared" si="19"/>
        <v>-1.862645149230957E-09</v>
      </c>
    </row>
    <row r="59" spans="2:15" ht="12.75">
      <c r="B59" s="14">
        <v>58</v>
      </c>
      <c r="C59" s="13">
        <f t="shared" si="1"/>
        <v>36720.85646312451</v>
      </c>
      <c r="D59" s="9">
        <f t="shared" si="0"/>
        <v>-475120.0027058589</v>
      </c>
      <c r="E59" s="13">
        <f t="shared" si="11"/>
        <v>511840.8591689835</v>
      </c>
      <c r="F59" s="13">
        <f t="shared" si="12"/>
        <v>13.938696110832266</v>
      </c>
      <c r="G59" s="13">
        <f>D59/C59</f>
        <v>-12.938696110832264</v>
      </c>
      <c r="H59" s="13">
        <f>SUM(E$2:$E59)</f>
        <v>10114240.913286159</v>
      </c>
      <c r="I59" s="13">
        <f t="shared" si="13"/>
        <v>-10014240.913286153</v>
      </c>
      <c r="J59" s="13">
        <f t="shared" si="14"/>
        <v>11708498.137242883</v>
      </c>
      <c r="K59" s="13">
        <f t="shared" si="15"/>
        <v>-3620181.9514010344</v>
      </c>
      <c r="L59" s="13">
        <f t="shared" si="16"/>
        <v>6394058.961885119</v>
      </c>
      <c r="M59" s="13">
        <f t="shared" si="17"/>
        <v>1694257.2239567311</v>
      </c>
      <c r="N59" s="13">
        <f t="shared" si="18"/>
        <v>-10014240.913286153</v>
      </c>
      <c r="O59" s="13">
        <f t="shared" si="19"/>
        <v>0</v>
      </c>
    </row>
    <row r="60" spans="2:15" ht="12.75">
      <c r="B60" s="14">
        <v>59</v>
      </c>
      <c r="C60" s="13">
        <f t="shared" si="1"/>
        <v>36720.85646312451</v>
      </c>
      <c r="D60" s="9">
        <f t="shared" si="0"/>
        <v>-500712.0456643081</v>
      </c>
      <c r="E60" s="13">
        <f t="shared" si="11"/>
        <v>537432.9021274326</v>
      </c>
      <c r="F60" s="13">
        <f t="shared" si="12"/>
        <v>14.635630916373879</v>
      </c>
      <c r="G60" s="13">
        <f>D60/C60</f>
        <v>-13.635630916373879</v>
      </c>
      <c r="H60" s="13">
        <f>SUM(E$2:$E60)</f>
        <v>10651673.81541359</v>
      </c>
      <c r="I60" s="13">
        <f t="shared" si="13"/>
        <v>-10551673.815413585</v>
      </c>
      <c r="J60" s="13">
        <f t="shared" si="14"/>
        <v>12330643.900568154</v>
      </c>
      <c r="K60" s="13">
        <f t="shared" si="15"/>
        <v>-3729306.4468921805</v>
      </c>
      <c r="L60" s="13">
        <f t="shared" si="16"/>
        <v>6822367.368521404</v>
      </c>
      <c r="M60" s="13">
        <f t="shared" si="17"/>
        <v>1778970.0851545678</v>
      </c>
      <c r="N60" s="13">
        <f t="shared" si="18"/>
        <v>-10551673.815413587</v>
      </c>
      <c r="O60" s="13">
        <f t="shared" si="19"/>
        <v>1.862645149230957E-09</v>
      </c>
    </row>
    <row r="61" spans="2:15" ht="12.75">
      <c r="B61" s="14">
        <v>60</v>
      </c>
      <c r="C61" s="13">
        <f t="shared" si="1"/>
        <v>36720.85646312451</v>
      </c>
      <c r="D61" s="9">
        <f t="shared" si="0"/>
        <v>-527583.6907706795</v>
      </c>
      <c r="E61" s="13">
        <f t="shared" si="11"/>
        <v>564304.5472338044</v>
      </c>
      <c r="F61" s="13">
        <f t="shared" si="12"/>
        <v>15.367412462192576</v>
      </c>
      <c r="G61" s="13">
        <f>D61/C61</f>
        <v>-14.367412462192565</v>
      </c>
      <c r="H61" s="13">
        <f>SUM(E$2:$E61)</f>
        <v>11215978.362647396</v>
      </c>
      <c r="I61" s="13">
        <f t="shared" si="13"/>
        <v>-11115978.362647386</v>
      </c>
      <c r="J61" s="13">
        <f t="shared" si="14"/>
        <v>12983896.952059684</v>
      </c>
      <c r="K61" s="13">
        <f t="shared" si="15"/>
        <v>-3840613.432293149</v>
      </c>
      <c r="L61" s="13">
        <f t="shared" si="16"/>
        <v>7275364.930354238</v>
      </c>
      <c r="M61" s="13">
        <f t="shared" si="17"/>
        <v>1867918.589412296</v>
      </c>
      <c r="N61" s="13">
        <f t="shared" si="18"/>
        <v>-11115978.362647388</v>
      </c>
      <c r="O61" s="13">
        <f t="shared" si="19"/>
        <v>1.862645149230957E-09</v>
      </c>
    </row>
    <row r="62" spans="2:15" ht="12.75">
      <c r="B62" s="14">
        <v>61</v>
      </c>
      <c r="C62" s="13">
        <f t="shared" si="1"/>
        <v>36720.85646312451</v>
      </c>
      <c r="D62" s="9">
        <f t="shared" si="0"/>
        <v>-555798.9181323699</v>
      </c>
      <c r="E62" s="13">
        <f t="shared" si="11"/>
        <v>592519.7745954945</v>
      </c>
      <c r="F62" s="13">
        <f t="shared" si="12"/>
        <v>16.1357830853022</v>
      </c>
      <c r="G62" s="13">
        <f>D62/C62</f>
        <v>-15.135783085302199</v>
      </c>
      <c r="H62" s="13">
        <f>SUM(E$2:$E62)</f>
        <v>11808498.13724289</v>
      </c>
      <c r="I62" s="13">
        <f t="shared" si="13"/>
        <v>-11708498.137242883</v>
      </c>
      <c r="J62" s="13">
        <f t="shared" si="14"/>
        <v>13669812.656125795</v>
      </c>
      <c r="K62" s="13">
        <f t="shared" si="15"/>
        <v>-3954146.557402137</v>
      </c>
      <c r="L62" s="13">
        <f t="shared" si="16"/>
        <v>7754351.579840746</v>
      </c>
      <c r="M62" s="13">
        <f t="shared" si="17"/>
        <v>1961314.5188829112</v>
      </c>
      <c r="N62" s="13">
        <f t="shared" si="18"/>
        <v>-11708498.137242883</v>
      </c>
      <c r="O62" s="13">
        <f t="shared" si="19"/>
        <v>0</v>
      </c>
    </row>
    <row r="63" spans="2:15" ht="12.75">
      <c r="B63" s="14">
        <v>62</v>
      </c>
      <c r="C63" s="13">
        <f t="shared" si="1"/>
        <v>36720.85646312451</v>
      </c>
      <c r="D63" s="9">
        <f t="shared" si="0"/>
        <v>-585424.9068621444</v>
      </c>
      <c r="E63" s="13">
        <f t="shared" si="11"/>
        <v>622145.7633252693</v>
      </c>
      <c r="F63" s="13">
        <f t="shared" si="12"/>
        <v>16.942572239567316</v>
      </c>
      <c r="G63" s="13">
        <f>D63/C63</f>
        <v>-15.942572239567301</v>
      </c>
      <c r="H63" s="13">
        <f>SUM(E$2:$E63)</f>
        <v>12430643.900568161</v>
      </c>
      <c r="I63" s="13">
        <f t="shared" si="13"/>
        <v>-12330643.900568146</v>
      </c>
      <c r="J63" s="13">
        <f t="shared" si="14"/>
        <v>14390024.145395203</v>
      </c>
      <c r="K63" s="13">
        <f t="shared" si="15"/>
        <v>-4069950.3450133023</v>
      </c>
      <c r="L63" s="13">
        <f t="shared" si="16"/>
        <v>8260693.555554844</v>
      </c>
      <c r="M63" s="13">
        <f t="shared" si="17"/>
        <v>2059380.2448270558</v>
      </c>
      <c r="N63" s="13">
        <f t="shared" si="18"/>
        <v>-12330643.900568146</v>
      </c>
      <c r="O63" s="13">
        <f t="shared" si="19"/>
        <v>0</v>
      </c>
    </row>
    <row r="64" spans="2:15" ht="12.75">
      <c r="B64" s="14">
        <v>63</v>
      </c>
      <c r="C64" s="13">
        <f t="shared" si="1"/>
        <v>36720.85646312451</v>
      </c>
      <c r="D64" s="9">
        <f t="shared" si="0"/>
        <v>-616532.1950284082</v>
      </c>
      <c r="E64" s="13">
        <f t="shared" si="11"/>
        <v>653253.0514915325</v>
      </c>
      <c r="F64" s="13">
        <f t="shared" si="12"/>
        <v>17.78970085154567</v>
      </c>
      <c r="G64" s="13">
        <f>D64/C64</f>
        <v>-16.78970085154568</v>
      </c>
      <c r="H64" s="13">
        <f>SUM(E$2:$E64)</f>
        <v>13083896.952059694</v>
      </c>
      <c r="I64" s="13">
        <f t="shared" si="13"/>
        <v>-12983896.952059686</v>
      </c>
      <c r="J64" s="13">
        <f t="shared" si="14"/>
        <v>15146246.209128095</v>
      </c>
      <c r="K64" s="13">
        <f t="shared" si="15"/>
        <v>-4188070.2083766954</v>
      </c>
      <c r="L64" s="13">
        <f t="shared" si="16"/>
        <v>8795826.743682992</v>
      </c>
      <c r="M64" s="13">
        <f t="shared" si="17"/>
        <v>2162349.2570684096</v>
      </c>
      <c r="N64" s="13">
        <f t="shared" si="18"/>
        <v>-12983896.952059686</v>
      </c>
      <c r="O64" s="13">
        <f t="shared" si="19"/>
        <v>0</v>
      </c>
    </row>
    <row r="65" spans="2:15" ht="12.75">
      <c r="B65" s="14">
        <v>64</v>
      </c>
      <c r="C65" s="13">
        <f t="shared" si="1"/>
        <v>36720.85646312451</v>
      </c>
      <c r="D65" s="9">
        <f t="shared" si="0"/>
        <v>-649194.8476029848</v>
      </c>
      <c r="E65" s="13">
        <f t="shared" si="11"/>
        <v>685915.7040661094</v>
      </c>
      <c r="F65" s="13">
        <f t="shared" si="12"/>
        <v>18.679185894122963</v>
      </c>
      <c r="G65" s="13">
        <f>D65/C65</f>
        <v>-17.67918589412296</v>
      </c>
      <c r="H65" s="13">
        <f>SUM(E$2:$E65)</f>
        <v>13769812.656125803</v>
      </c>
      <c r="I65" s="13">
        <f t="shared" si="13"/>
        <v>-13669812.656125793</v>
      </c>
      <c r="J65" s="13">
        <f t="shared" si="14"/>
        <v>15940279.376047624</v>
      </c>
      <c r="K65" s="13">
        <f t="shared" si="15"/>
        <v>-4308552.469007352</v>
      </c>
      <c r="L65" s="13">
        <f t="shared" si="16"/>
        <v>9361260.18711844</v>
      </c>
      <c r="M65" s="13">
        <f t="shared" si="17"/>
        <v>2270466.71992183</v>
      </c>
      <c r="N65" s="13">
        <f t="shared" si="18"/>
        <v>-13669812.656125795</v>
      </c>
      <c r="O65" s="13">
        <f t="shared" si="19"/>
        <v>1.862645149230957E-09</v>
      </c>
    </row>
    <row r="66" spans="2:15" ht="12.75">
      <c r="B66" s="14">
        <v>65</v>
      </c>
      <c r="C66" s="13">
        <f t="shared" si="1"/>
        <v>36720.85646312451</v>
      </c>
      <c r="D66" s="9">
        <f t="shared" si="0"/>
        <v>-683490.6328062903</v>
      </c>
      <c r="E66" s="13">
        <f t="shared" si="11"/>
        <v>720211.4892694148</v>
      </c>
      <c r="F66" s="13">
        <f t="shared" si="12"/>
        <v>19.613145188829108</v>
      </c>
      <c r="G66" s="13">
        <f>D66/C66</f>
        <v>-18.613145188829108</v>
      </c>
      <c r="H66" s="13">
        <f>SUM(E$2:$E66)</f>
        <v>14490024.145395217</v>
      </c>
      <c r="I66" s="13">
        <f t="shared" si="13"/>
        <v>-14390024.145395208</v>
      </c>
      <c r="J66" s="13">
        <f t="shared" si="14"/>
        <v>16774014.20131313</v>
      </c>
      <c r="K66" s="13">
        <f t="shared" si="15"/>
        <v>-4431444.374850624</v>
      </c>
      <c r="L66" s="13">
        <f t="shared" si="16"/>
        <v>9958579.770544585</v>
      </c>
      <c r="M66" s="13">
        <f t="shared" si="17"/>
        <v>2383990.0559179215</v>
      </c>
      <c r="N66" s="13">
        <f t="shared" si="18"/>
        <v>-14390024.145395208</v>
      </c>
      <c r="O66" s="13">
        <f t="shared" si="19"/>
        <v>0</v>
      </c>
    </row>
    <row r="67" spans="2:15" ht="12.75">
      <c r="B67" s="14">
        <v>66</v>
      </c>
      <c r="C67" s="13">
        <f t="shared" si="1"/>
        <v>36720.85646312451</v>
      </c>
      <c r="D67" s="9">
        <f t="shared" si="0"/>
        <v>-719501.2072697609</v>
      </c>
      <c r="E67" s="13">
        <f t="shared" si="11"/>
        <v>756222.0637328856</v>
      </c>
      <c r="F67" s="13">
        <f t="shared" si="12"/>
        <v>20.59380244827057</v>
      </c>
      <c r="G67" s="13">
        <f>D67/C67</f>
        <v>-19.593802448270562</v>
      </c>
      <c r="H67" s="13">
        <f>SUM(E$2:$E67)</f>
        <v>15246246.209128102</v>
      </c>
      <c r="I67" s="13">
        <f t="shared" si="13"/>
        <v>-15146246.209128091</v>
      </c>
      <c r="J67" s="13">
        <f t="shared" si="14"/>
        <v>17649435.76784191</v>
      </c>
      <c r="K67" s="13">
        <f t="shared" si="15"/>
        <v>-4556794.11881076</v>
      </c>
      <c r="L67" s="13">
        <f t="shared" si="16"/>
        <v>10589452.090317331</v>
      </c>
      <c r="M67" s="13">
        <f t="shared" si="17"/>
        <v>2503189.5587138175</v>
      </c>
      <c r="N67" s="13">
        <f t="shared" si="18"/>
        <v>-15146246.209128091</v>
      </c>
      <c r="O67" s="13">
        <f t="shared" si="19"/>
        <v>0</v>
      </c>
    </row>
    <row r="68" spans="2:15" ht="12.75">
      <c r="B68" s="14">
        <v>67</v>
      </c>
      <c r="C68" s="13">
        <f t="shared" si="1"/>
        <v>36720.85646312451</v>
      </c>
      <c r="D68" s="9">
        <f t="shared" si="0"/>
        <v>-757312.3104564054</v>
      </c>
      <c r="E68" s="13">
        <f t="shared" si="11"/>
        <v>794033.1669195299</v>
      </c>
      <c r="F68" s="13">
        <f t="shared" si="12"/>
        <v>21.623492570684096</v>
      </c>
      <c r="G68" s="13">
        <f>D68/C68</f>
        <v>-20.623492570684096</v>
      </c>
      <c r="H68" s="13">
        <f>SUM(E$2:$E68)</f>
        <v>16040279.376047632</v>
      </c>
      <c r="I68" s="13">
        <f t="shared" si="13"/>
        <v>-15940279.376047624</v>
      </c>
      <c r="J68" s="13">
        <f t="shared" si="14"/>
        <v>18568628.412697133</v>
      </c>
      <c r="K68" s="13">
        <f t="shared" si="15"/>
        <v>-4684650.8576501</v>
      </c>
      <c r="L68" s="13">
        <f t="shared" si="16"/>
        <v>11255628.518397525</v>
      </c>
      <c r="M68" s="13">
        <f t="shared" si="17"/>
        <v>2628349.036649509</v>
      </c>
      <c r="N68" s="13">
        <f t="shared" si="18"/>
        <v>-15940279.376047624</v>
      </c>
      <c r="O68" s="13">
        <f t="shared" si="19"/>
        <v>0</v>
      </c>
    </row>
    <row r="69" spans="2:15" ht="12.75">
      <c r="B69" s="14">
        <v>68</v>
      </c>
      <c r="C69" s="13">
        <f t="shared" si="1"/>
        <v>36720.85646312451</v>
      </c>
      <c r="D69" s="9">
        <f aca="true" t="shared" si="20" ref="D69:D132">($A$3*(I69+E69))</f>
        <v>-797013.9688023817</v>
      </c>
      <c r="E69" s="13">
        <f t="shared" si="11"/>
        <v>833734.8252655065</v>
      </c>
      <c r="F69" s="13">
        <f t="shared" si="12"/>
        <v>22.704667199218303</v>
      </c>
      <c r="G69" s="13">
        <f>D69/C69</f>
        <v>-21.704667199218296</v>
      </c>
      <c r="H69" s="13">
        <f>SUM(E$2:$E69)</f>
        <v>16874014.201313138</v>
      </c>
      <c r="I69" s="13">
        <f t="shared" si="13"/>
        <v>-16774014.201313125</v>
      </c>
      <c r="J69" s="13">
        <f t="shared" si="14"/>
        <v>19533780.68979511</v>
      </c>
      <c r="K69" s="13">
        <f t="shared" si="15"/>
        <v>-4815064.731266228</v>
      </c>
      <c r="L69" s="13">
        <f t="shared" si="16"/>
        <v>11958949.470046896</v>
      </c>
      <c r="M69" s="13">
        <f t="shared" si="17"/>
        <v>2759766.488481984</v>
      </c>
      <c r="N69" s="13">
        <f t="shared" si="18"/>
        <v>-16774014.201313127</v>
      </c>
      <c r="O69" s="13">
        <f t="shared" si="19"/>
        <v>1.862645149230957E-09</v>
      </c>
    </row>
    <row r="70" spans="2:15" ht="12.75">
      <c r="B70" s="14">
        <v>69</v>
      </c>
      <c r="C70" s="13">
        <f t="shared" si="1"/>
        <v>36720.85646312451</v>
      </c>
      <c r="D70" s="9">
        <f t="shared" si="20"/>
        <v>-838700.710065657</v>
      </c>
      <c r="E70" s="13">
        <f t="shared" si="11"/>
        <v>875421.5665287817</v>
      </c>
      <c r="F70" s="13">
        <f t="shared" si="12"/>
        <v>23.839900559179213</v>
      </c>
      <c r="G70" s="13">
        <f>D70/C70</f>
        <v>-22.83990055917921</v>
      </c>
      <c r="H70" s="13">
        <f>SUM(E$2:$E70)</f>
        <v>17749435.76784192</v>
      </c>
      <c r="I70" s="13">
        <f t="shared" si="13"/>
        <v>-17649435.76784191</v>
      </c>
      <c r="J70" s="13">
        <f t="shared" si="14"/>
        <v>20547190.58074799</v>
      </c>
      <c r="K70" s="13">
        <f t="shared" si="15"/>
        <v>-4948086.882354676</v>
      </c>
      <c r="L70" s="13">
        <f t="shared" si="16"/>
        <v>12701348.885487232</v>
      </c>
      <c r="M70" s="13">
        <f t="shared" si="17"/>
        <v>2897754.812906083</v>
      </c>
      <c r="N70" s="13">
        <f t="shared" si="18"/>
        <v>-17649435.76784191</v>
      </c>
      <c r="O70" s="13">
        <f t="shared" si="19"/>
        <v>0</v>
      </c>
    </row>
    <row r="71" spans="2:15" ht="12.75">
      <c r="B71" s="14">
        <v>70</v>
      </c>
      <c r="C71" s="13">
        <f aca="true" t="shared" si="21" ref="C71:C134">$A$23</f>
        <v>36720.85646312451</v>
      </c>
      <c r="D71" s="9">
        <f t="shared" si="20"/>
        <v>-882471.7883920963</v>
      </c>
      <c r="E71" s="13">
        <f t="shared" si="11"/>
        <v>919192.6448552208</v>
      </c>
      <c r="F71" s="13">
        <f t="shared" si="12"/>
        <v>25.031895587138177</v>
      </c>
      <c r="G71" s="13">
        <f>D71/C71</f>
        <v>-24.031895587138177</v>
      </c>
      <c r="H71" s="13">
        <f>SUM(E$2:$E71)</f>
        <v>18668628.41269714</v>
      </c>
      <c r="I71" s="13">
        <f t="shared" si="13"/>
        <v>-18568628.41269713</v>
      </c>
      <c r="J71" s="13">
        <f t="shared" si="14"/>
        <v>21611270.966248516</v>
      </c>
      <c r="K71" s="13">
        <f t="shared" si="15"/>
        <v>-5083769.476464895</v>
      </c>
      <c r="L71" s="13">
        <f t="shared" si="16"/>
        <v>13484858.936232235</v>
      </c>
      <c r="M71" s="13">
        <f t="shared" si="17"/>
        <v>3042642.553551387</v>
      </c>
      <c r="N71" s="13">
        <f t="shared" si="18"/>
        <v>-18568628.41269713</v>
      </c>
      <c r="O71" s="13">
        <f t="shared" si="19"/>
        <v>0</v>
      </c>
    </row>
    <row r="72" spans="2:15" ht="12.75">
      <c r="B72" s="14">
        <v>71</v>
      </c>
      <c r="C72" s="13">
        <f t="shared" si="21"/>
        <v>36720.85646312451</v>
      </c>
      <c r="D72" s="9">
        <f t="shared" si="20"/>
        <v>-928431.420634857</v>
      </c>
      <c r="E72" s="13">
        <f t="shared" si="11"/>
        <v>965152.2770979818</v>
      </c>
      <c r="F72" s="13">
        <f t="shared" si="12"/>
        <v>26.283490366495084</v>
      </c>
      <c r="G72" s="13">
        <f>D72/C72</f>
        <v>-25.283490366495077</v>
      </c>
      <c r="H72" s="13">
        <f>SUM(E$2:$E72)</f>
        <v>19633780.68979512</v>
      </c>
      <c r="I72" s="13">
        <f t="shared" si="13"/>
        <v>-19533780.689795107</v>
      </c>
      <c r="J72" s="13">
        <f t="shared" si="14"/>
        <v>22728555.37102407</v>
      </c>
      <c r="K72" s="13">
        <f t="shared" si="15"/>
        <v>-5222165.722457317</v>
      </c>
      <c r="L72" s="13">
        <f t="shared" si="16"/>
        <v>14311614.96733779</v>
      </c>
      <c r="M72" s="13">
        <f t="shared" si="17"/>
        <v>3194774.681228957</v>
      </c>
      <c r="N72" s="13">
        <f t="shared" si="18"/>
        <v>-19533780.68979511</v>
      </c>
      <c r="O72" s="13">
        <f t="shared" si="19"/>
        <v>3.725290298461914E-09</v>
      </c>
    </row>
    <row r="73" spans="2:15" ht="12.75">
      <c r="B73" s="14">
        <v>72</v>
      </c>
      <c r="C73" s="13">
        <f t="shared" si="21"/>
        <v>36720.85646312451</v>
      </c>
      <c r="D73" s="9">
        <f t="shared" si="20"/>
        <v>-976689.0344897563</v>
      </c>
      <c r="E73" s="13">
        <f t="shared" si="11"/>
        <v>1013409.8909528811</v>
      </c>
      <c r="F73" s="13">
        <f t="shared" si="12"/>
        <v>27.597664884819842</v>
      </c>
      <c r="G73" s="13">
        <f>D73/C73</f>
        <v>-26.59766488481984</v>
      </c>
      <c r="H73" s="13">
        <f>SUM(E$2:$E73)</f>
        <v>20647190.580748003</v>
      </c>
      <c r="I73" s="13">
        <f t="shared" si="13"/>
        <v>-20547190.58074799</v>
      </c>
      <c r="J73" s="13">
        <f t="shared" si="14"/>
        <v>23901703.996038396</v>
      </c>
      <c r="K73" s="13">
        <f t="shared" si="15"/>
        <v>-5363329.893369587</v>
      </c>
      <c r="L73" s="13">
        <f t="shared" si="16"/>
        <v>15183860.687378405</v>
      </c>
      <c r="M73" s="13">
        <f t="shared" si="17"/>
        <v>3354513.4152904046</v>
      </c>
      <c r="N73" s="13">
        <f t="shared" si="18"/>
        <v>-20547190.58074799</v>
      </c>
      <c r="O73" s="13">
        <f t="shared" si="19"/>
        <v>0</v>
      </c>
    </row>
    <row r="74" spans="2:15" ht="12.75">
      <c r="B74" s="14">
        <v>73</v>
      </c>
      <c r="C74" s="13">
        <f t="shared" si="21"/>
        <v>36720.85646312451</v>
      </c>
      <c r="D74" s="9">
        <f t="shared" si="20"/>
        <v>-1027359.5290374003</v>
      </c>
      <c r="E74" s="13">
        <f t="shared" si="11"/>
        <v>1064080.3855005251</v>
      </c>
      <c r="F74" s="13">
        <f t="shared" si="12"/>
        <v>28.977548129060835</v>
      </c>
      <c r="G74" s="13">
        <f>D74/C74</f>
        <v>-27.977548129060825</v>
      </c>
      <c r="H74" s="13">
        <f>SUM(E$2:$E74)</f>
        <v>21711270.966248527</v>
      </c>
      <c r="I74" s="13">
        <f t="shared" si="13"/>
        <v>-21611270.966248512</v>
      </c>
      <c r="J74" s="13">
        <f t="shared" si="14"/>
        <v>25133510.052303437</v>
      </c>
      <c r="K74" s="13">
        <f t="shared" si="15"/>
        <v>-5507317.347700103</v>
      </c>
      <c r="L74" s="13">
        <f t="shared" si="16"/>
        <v>16103953.618548408</v>
      </c>
      <c r="M74" s="13">
        <f t="shared" si="17"/>
        <v>3522239.086054925</v>
      </c>
      <c r="N74" s="13">
        <f t="shared" si="18"/>
        <v>-21611270.966248512</v>
      </c>
      <c r="O74" s="13">
        <f t="shared" si="19"/>
        <v>0</v>
      </c>
    </row>
    <row r="75" spans="2:15" ht="12.75">
      <c r="B75" s="14">
        <v>74</v>
      </c>
      <c r="C75" s="13">
        <f t="shared" si="21"/>
        <v>36720.85646312451</v>
      </c>
      <c r="D75" s="9">
        <f t="shared" si="20"/>
        <v>-1080563.5483124265</v>
      </c>
      <c r="E75" s="13">
        <f t="shared" si="11"/>
        <v>1117284.4047755513</v>
      </c>
      <c r="F75" s="13">
        <f t="shared" si="12"/>
        <v>30.426425535513875</v>
      </c>
      <c r="G75" s="13">
        <f>D75/C75</f>
        <v>-29.426425535513868</v>
      </c>
      <c r="H75" s="13">
        <f>SUM(E$2:$E75)</f>
        <v>22828555.37102408</v>
      </c>
      <c r="I75" s="13">
        <f t="shared" si="13"/>
        <v>-22728555.371024065</v>
      </c>
      <c r="J75" s="13">
        <f t="shared" si="14"/>
        <v>26426906.411381733</v>
      </c>
      <c r="K75" s="13">
        <f t="shared" si="15"/>
        <v>-5654184.55111723</v>
      </c>
      <c r="L75" s="13">
        <f t="shared" si="16"/>
        <v>17074370.819906835</v>
      </c>
      <c r="M75" s="13">
        <f t="shared" si="17"/>
        <v>3698351.0403576707</v>
      </c>
      <c r="N75" s="13">
        <f t="shared" si="18"/>
        <v>-22728555.37102406</v>
      </c>
      <c r="O75" s="13">
        <f t="shared" si="19"/>
        <v>-3.725290298461914E-09</v>
      </c>
    </row>
    <row r="76" spans="2:15" ht="12.75">
      <c r="B76" s="14">
        <v>75</v>
      </c>
      <c r="C76" s="13">
        <f t="shared" si="21"/>
        <v>36720.85646312451</v>
      </c>
      <c r="D76" s="9">
        <f t="shared" si="20"/>
        <v>-1136427.7685512044</v>
      </c>
      <c r="E76" s="13">
        <f t="shared" si="11"/>
        <v>1173148.6250143289</v>
      </c>
      <c r="F76" s="13">
        <f t="shared" si="12"/>
        <v>31.94774681228957</v>
      </c>
      <c r="G76" s="13">
        <f>D76/C76</f>
        <v>-30.94774681228957</v>
      </c>
      <c r="H76" s="13">
        <f>SUM(E$2:$E76)</f>
        <v>24001703.996038407</v>
      </c>
      <c r="I76" s="13">
        <f t="shared" si="13"/>
        <v>-23901703.996038392</v>
      </c>
      <c r="J76" s="13">
        <f t="shared" si="14"/>
        <v>27784972.588413946</v>
      </c>
      <c r="K76" s="13">
        <f t="shared" si="15"/>
        <v>-5803989.098602699</v>
      </c>
      <c r="L76" s="13">
        <f t="shared" si="16"/>
        <v>18097714.897435695</v>
      </c>
      <c r="M76" s="13">
        <f t="shared" si="17"/>
        <v>3883268.5923755546</v>
      </c>
      <c r="N76" s="13">
        <f t="shared" si="18"/>
        <v>-23901703.996038392</v>
      </c>
      <c r="O76" s="13">
        <f t="shared" si="19"/>
        <v>0</v>
      </c>
    </row>
    <row r="77" spans="2:15" ht="12.75">
      <c r="B77" s="14">
        <v>76</v>
      </c>
      <c r="C77" s="13">
        <f t="shared" si="21"/>
        <v>36720.85646312451</v>
      </c>
      <c r="D77" s="9">
        <f t="shared" si="20"/>
        <v>-1195085.1998019204</v>
      </c>
      <c r="E77" s="13">
        <f t="shared" si="11"/>
        <v>1231806.0562650454</v>
      </c>
      <c r="F77" s="13">
        <f t="shared" si="12"/>
        <v>33.54513415290405</v>
      </c>
      <c r="G77" s="13">
        <f>D77/C77</f>
        <v>-32.54513415290404</v>
      </c>
      <c r="H77" s="13">
        <f>SUM(E$2:$E77)</f>
        <v>25233510.052303452</v>
      </c>
      <c r="I77" s="13">
        <f t="shared" si="13"/>
        <v>-25133510.052303433</v>
      </c>
      <c r="J77" s="13">
        <f t="shared" si="14"/>
        <v>29210942.074297767</v>
      </c>
      <c r="K77" s="13">
        <f t="shared" si="15"/>
        <v>-5956789.737037877</v>
      </c>
      <c r="L77" s="13">
        <f t="shared" si="16"/>
        <v>19176720.31526556</v>
      </c>
      <c r="M77" s="13">
        <f t="shared" si="17"/>
        <v>4077432.021994332</v>
      </c>
      <c r="N77" s="13">
        <f t="shared" si="18"/>
        <v>-25133510.052303433</v>
      </c>
      <c r="O77" s="13">
        <f t="shared" si="19"/>
        <v>0</v>
      </c>
    </row>
    <row r="78" spans="2:15" ht="12.75">
      <c r="B78" s="14">
        <v>77</v>
      </c>
      <c r="C78" s="13">
        <f t="shared" si="21"/>
        <v>36720.85646312451</v>
      </c>
      <c r="D78" s="9">
        <f t="shared" si="20"/>
        <v>-1256675.502615173</v>
      </c>
      <c r="E78" s="13">
        <f t="shared" si="11"/>
        <v>1293396.3590782974</v>
      </c>
      <c r="F78" s="13">
        <f t="shared" si="12"/>
        <v>35.22239086054925</v>
      </c>
      <c r="G78" s="13">
        <f>D78/C78</f>
        <v>-34.222390860549254</v>
      </c>
      <c r="H78" s="13">
        <f>SUM(E$2:$E78)</f>
        <v>26526906.41138175</v>
      </c>
      <c r="I78" s="13">
        <f t="shared" si="13"/>
        <v>-26426906.411381736</v>
      </c>
      <c r="J78" s="13">
        <f t="shared" si="14"/>
        <v>30708210.034475785</v>
      </c>
      <c r="K78" s="13">
        <f t="shared" si="15"/>
        <v>-6112646.388241761</v>
      </c>
      <c r="L78" s="13">
        <f t="shared" si="16"/>
        <v>20314260.023139976</v>
      </c>
      <c r="M78" s="13">
        <f t="shared" si="17"/>
        <v>4281303.623094049</v>
      </c>
      <c r="N78" s="13">
        <f t="shared" si="18"/>
        <v>-26426906.411381736</v>
      </c>
      <c r="O78" s="13">
        <f t="shared" si="19"/>
        <v>0</v>
      </c>
    </row>
    <row r="79" spans="2:15" ht="12.75">
      <c r="B79" s="14">
        <v>78</v>
      </c>
      <c r="C79" s="13">
        <f t="shared" si="21"/>
        <v>36720.85646312451</v>
      </c>
      <c r="D79" s="9">
        <f t="shared" si="20"/>
        <v>-1321345.3205690875</v>
      </c>
      <c r="E79" s="13">
        <f t="shared" si="11"/>
        <v>1358066.1770322127</v>
      </c>
      <c r="F79" s="13">
        <f t="shared" si="12"/>
        <v>36.983510403576716</v>
      </c>
      <c r="G79" s="13">
        <f>D79/C79</f>
        <v>-35.9835104035767</v>
      </c>
      <c r="H79" s="13">
        <f>SUM(E$2:$E79)</f>
        <v>27884972.588413965</v>
      </c>
      <c r="I79" s="13">
        <f t="shared" si="13"/>
        <v>-27784972.58841394</v>
      </c>
      <c r="J79" s="13">
        <f t="shared" si="14"/>
        <v>32280341.39266269</v>
      </c>
      <c r="K79" s="13">
        <f t="shared" si="15"/>
        <v>-6271620.172469717</v>
      </c>
      <c r="L79" s="13">
        <f t="shared" si="16"/>
        <v>21513352.415944222</v>
      </c>
      <c r="M79" s="13">
        <f t="shared" si="17"/>
        <v>4495368.80424875</v>
      </c>
      <c r="N79" s="13">
        <f t="shared" si="18"/>
        <v>-27784972.58841394</v>
      </c>
      <c r="O79" s="13">
        <f t="shared" si="19"/>
        <v>0</v>
      </c>
    </row>
    <row r="80" spans="2:15" ht="12.75">
      <c r="B80" s="14">
        <v>79</v>
      </c>
      <c r="C80" s="13">
        <f t="shared" si="21"/>
        <v>36720.85646312451</v>
      </c>
      <c r="D80" s="9">
        <f t="shared" si="20"/>
        <v>-1389248.6294206986</v>
      </c>
      <c r="E80" s="13">
        <f t="shared" si="11"/>
        <v>1425969.485883823</v>
      </c>
      <c r="F80" s="13">
        <f t="shared" si="12"/>
        <v>38.83268592375554</v>
      </c>
      <c r="G80" s="13">
        <f>D80/C80</f>
        <v>-37.83268592375555</v>
      </c>
      <c r="H80" s="13">
        <f>SUM(E$2:$E80)</f>
        <v>29310942.07429779</v>
      </c>
      <c r="I80" s="13">
        <f t="shared" si="13"/>
        <v>-29210942.07429777</v>
      </c>
      <c r="J80" s="13">
        <f t="shared" si="14"/>
        <v>33931079.31875896</v>
      </c>
      <c r="K80" s="13">
        <f t="shared" si="15"/>
        <v>-6433773.432382238</v>
      </c>
      <c r="L80" s="13">
        <f t="shared" si="16"/>
        <v>22777168.641915534</v>
      </c>
      <c r="M80" s="13">
        <f t="shared" si="17"/>
        <v>4720137.24446119</v>
      </c>
      <c r="N80" s="13">
        <f t="shared" si="18"/>
        <v>-29210942.074297767</v>
      </c>
      <c r="O80" s="13">
        <f t="shared" si="19"/>
        <v>-3.725290298461914E-09</v>
      </c>
    </row>
    <row r="81" spans="2:15" ht="12.75">
      <c r="B81" s="14">
        <v>80</v>
      </c>
      <c r="C81" s="13">
        <f t="shared" si="21"/>
        <v>36720.85646312451</v>
      </c>
      <c r="D81" s="9">
        <f t="shared" si="20"/>
        <v>-1460547.1037148896</v>
      </c>
      <c r="E81" s="13">
        <f t="shared" si="11"/>
        <v>1497267.9601780146</v>
      </c>
      <c r="F81" s="13">
        <f t="shared" si="12"/>
        <v>40.774320219943334</v>
      </c>
      <c r="G81" s="13">
        <f>D81/C81</f>
        <v>-39.77432021994332</v>
      </c>
      <c r="H81" s="13">
        <f>SUM(E$2:$E81)</f>
        <v>30808210.034475803</v>
      </c>
      <c r="I81" s="13">
        <f t="shared" si="13"/>
        <v>-30708210.03447578</v>
      </c>
      <c r="J81" s="13">
        <f t="shared" si="14"/>
        <v>35664354.14116003</v>
      </c>
      <c r="K81" s="13">
        <f t="shared" si="15"/>
        <v>-6599169.757493009</v>
      </c>
      <c r="L81" s="13">
        <f t="shared" si="16"/>
        <v>24109040.276982773</v>
      </c>
      <c r="M81" s="13">
        <f t="shared" si="17"/>
        <v>4956144.106684249</v>
      </c>
      <c r="N81" s="13">
        <f t="shared" si="18"/>
        <v>-30708210.034475785</v>
      </c>
      <c r="O81" s="13">
        <f t="shared" si="19"/>
        <v>3.725290298461914E-09</v>
      </c>
    </row>
    <row r="82" spans="2:15" ht="12.75">
      <c r="B82" s="14">
        <v>81</v>
      </c>
      <c r="C82" s="13">
        <f t="shared" si="21"/>
        <v>36720.85646312451</v>
      </c>
      <c r="D82" s="9">
        <f t="shared" si="20"/>
        <v>-1535410.5017237905</v>
      </c>
      <c r="E82" s="13">
        <f t="shared" si="11"/>
        <v>1572131.358186915</v>
      </c>
      <c r="F82" s="13">
        <f t="shared" si="12"/>
        <v>42.8130362309405</v>
      </c>
      <c r="G82" s="13">
        <f>D82/C82</f>
        <v>-41.8130362309405</v>
      </c>
      <c r="H82" s="13">
        <f>SUM(E$2:$E82)</f>
        <v>32380341.39266272</v>
      </c>
      <c r="I82" s="13">
        <f t="shared" si="13"/>
        <v>-32280341.3926627</v>
      </c>
      <c r="J82" s="13">
        <f t="shared" si="14"/>
        <v>37484292.704681166</v>
      </c>
      <c r="K82" s="13">
        <f t="shared" si="15"/>
        <v>-6767874.009105993</v>
      </c>
      <c r="L82" s="13">
        <f t="shared" si="16"/>
        <v>25512467.38355671</v>
      </c>
      <c r="M82" s="13">
        <f t="shared" si="17"/>
        <v>5203951.312018462</v>
      </c>
      <c r="N82" s="13">
        <f t="shared" si="18"/>
        <v>-32280341.392662704</v>
      </c>
      <c r="O82" s="13">
        <f t="shared" si="19"/>
        <v>3.725290298461914E-09</v>
      </c>
    </row>
    <row r="83" spans="2:15" ht="12.75">
      <c r="B83" s="14">
        <v>82</v>
      </c>
      <c r="C83" s="13">
        <f t="shared" si="21"/>
        <v>36720.85646312451</v>
      </c>
      <c r="D83" s="9">
        <f t="shared" si="20"/>
        <v>-1614017.0696331363</v>
      </c>
      <c r="E83" s="13">
        <f t="shared" si="11"/>
        <v>1650737.926096261</v>
      </c>
      <c r="F83" s="13">
        <f t="shared" si="12"/>
        <v>44.95368804248753</v>
      </c>
      <c r="G83" s="13">
        <f>D83/C83</f>
        <v>-43.95368804248752</v>
      </c>
      <c r="H83" s="13">
        <f>SUM(E$2:$E83)</f>
        <v>34031079.31875898</v>
      </c>
      <c r="I83" s="13">
        <f t="shared" si="13"/>
        <v>-33931079.31875896</v>
      </c>
      <c r="J83" s="13">
        <f t="shared" si="14"/>
        <v>39395228.19637834</v>
      </c>
      <c r="K83" s="13">
        <f t="shared" si="15"/>
        <v>-6939952.345751235</v>
      </c>
      <c r="L83" s="13">
        <f t="shared" si="16"/>
        <v>26991126.973007724</v>
      </c>
      <c r="M83" s="13">
        <f t="shared" si="17"/>
        <v>5464148.877619386</v>
      </c>
      <c r="N83" s="13">
        <f t="shared" si="18"/>
        <v>-33931079.31875896</v>
      </c>
      <c r="O83" s="13">
        <f t="shared" si="19"/>
        <v>0</v>
      </c>
    </row>
    <row r="84" spans="2:15" ht="12.75">
      <c r="B84" s="14">
        <v>83</v>
      </c>
      <c r="C84" s="13">
        <f t="shared" si="21"/>
        <v>36720.85646312451</v>
      </c>
      <c r="D84" s="9">
        <f t="shared" si="20"/>
        <v>-1696553.965937949</v>
      </c>
      <c r="E84" s="13">
        <f t="shared" si="11"/>
        <v>1733274.8224010742</v>
      </c>
      <c r="F84" s="13">
        <f t="shared" si="12"/>
        <v>47.201372444611906</v>
      </c>
      <c r="G84" s="13">
        <f>D84/C84</f>
        <v>-46.201372444611884</v>
      </c>
      <c r="H84" s="13">
        <f>SUM(E$2:$E84)</f>
        <v>35764354.141160056</v>
      </c>
      <c r="I84" s="13">
        <f t="shared" si="13"/>
        <v>-35664354.141160026</v>
      </c>
      <c r="J84" s="13">
        <f t="shared" si="14"/>
        <v>41401710.46266039</v>
      </c>
      <c r="K84" s="13">
        <f t="shared" si="15"/>
        <v>-7115472.249129386</v>
      </c>
      <c r="L84" s="13">
        <f t="shared" si="16"/>
        <v>28548881.89203064</v>
      </c>
      <c r="M84" s="13">
        <f t="shared" si="17"/>
        <v>5737356.321500354</v>
      </c>
      <c r="N84" s="13">
        <f t="shared" si="18"/>
        <v>-35664354.14116003</v>
      </c>
      <c r="O84" s="13">
        <f t="shared" si="19"/>
        <v>7.450580596923828E-09</v>
      </c>
    </row>
    <row r="85" spans="2:15" ht="12.75">
      <c r="B85" s="14">
        <v>84</v>
      </c>
      <c r="C85" s="13">
        <f t="shared" si="21"/>
        <v>36720.85646312451</v>
      </c>
      <c r="D85" s="9">
        <f t="shared" si="20"/>
        <v>-1783217.7070580032</v>
      </c>
      <c r="E85" s="13">
        <f t="shared" si="11"/>
        <v>1819938.5635211277</v>
      </c>
      <c r="F85" s="13">
        <f t="shared" si="12"/>
        <v>49.56144106684249</v>
      </c>
      <c r="G85" s="13">
        <f>D85/C85</f>
        <v>-48.56144106684249</v>
      </c>
      <c r="H85" s="13">
        <f>SUM(E$2:$E85)</f>
        <v>37584292.70468118</v>
      </c>
      <c r="I85" s="13">
        <f t="shared" si="13"/>
        <v>-37484292.70468116</v>
      </c>
      <c r="J85" s="13">
        <f t="shared" si="14"/>
        <v>43508516.84225653</v>
      </c>
      <c r="K85" s="13">
        <f t="shared" si="15"/>
        <v>-7294502.550575097</v>
      </c>
      <c r="L85" s="13">
        <f t="shared" si="16"/>
        <v>30189790.154106062</v>
      </c>
      <c r="M85" s="13">
        <f t="shared" si="17"/>
        <v>6024224.137575372</v>
      </c>
      <c r="N85" s="13">
        <f t="shared" si="18"/>
        <v>-37484292.70468116</v>
      </c>
      <c r="O85" s="13">
        <f t="shared" si="19"/>
        <v>0</v>
      </c>
    </row>
    <row r="86" spans="2:15" ht="12.75">
      <c r="B86" s="14">
        <v>85</v>
      </c>
      <c r="C86" s="13">
        <f t="shared" si="21"/>
        <v>36720.85646312451</v>
      </c>
      <c r="D86" s="9">
        <f t="shared" si="20"/>
        <v>-1874214.6352340593</v>
      </c>
      <c r="E86" s="13">
        <f t="shared" si="11"/>
        <v>1910935.4916971843</v>
      </c>
      <c r="F86" s="13">
        <f t="shared" si="12"/>
        <v>52.03951312018462</v>
      </c>
      <c r="G86" s="13">
        <f>D86/C86</f>
        <v>-51.03951312018461</v>
      </c>
      <c r="H86" s="13">
        <f>SUM(E$2:$E86)</f>
        <v>39495228.196378365</v>
      </c>
      <c r="I86" s="13">
        <f t="shared" si="13"/>
        <v>-39395228.196378335</v>
      </c>
      <c r="J86" s="13">
        <f t="shared" si="14"/>
        <v>45720663.540832475</v>
      </c>
      <c r="K86" s="13">
        <f t="shared" si="15"/>
        <v>-7477113.458049722</v>
      </c>
      <c r="L86" s="13">
        <f t="shared" si="16"/>
        <v>31918114.738328613</v>
      </c>
      <c r="M86" s="13">
        <f t="shared" si="17"/>
        <v>6325435.34445414</v>
      </c>
      <c r="N86" s="13">
        <f t="shared" si="18"/>
        <v>-39395228.196378335</v>
      </c>
      <c r="O86" s="13">
        <f t="shared" si="19"/>
        <v>0</v>
      </c>
    </row>
    <row r="87" spans="2:15" ht="12.75">
      <c r="B87" s="14">
        <v>86</v>
      </c>
      <c r="C87" s="13">
        <f t="shared" si="21"/>
        <v>36720.85646312451</v>
      </c>
      <c r="D87" s="9">
        <f t="shared" si="20"/>
        <v>-1969761.4098189182</v>
      </c>
      <c r="E87" s="13">
        <f t="shared" si="11"/>
        <v>2006482.2662820432</v>
      </c>
      <c r="F87" s="13">
        <f t="shared" si="12"/>
        <v>54.641488776193846</v>
      </c>
      <c r="G87" s="13">
        <f>D87/C87</f>
        <v>-53.64148877619383</v>
      </c>
      <c r="H87" s="13">
        <f>SUM(E$2:$E87)</f>
        <v>41501710.46266041</v>
      </c>
      <c r="I87" s="13">
        <f t="shared" si="13"/>
        <v>-41401710.46266037</v>
      </c>
      <c r="J87" s="13">
        <f t="shared" si="14"/>
        <v>48043417.57433722</v>
      </c>
      <c r="K87" s="13">
        <f t="shared" si="15"/>
        <v>-7663376.583673841</v>
      </c>
      <c r="L87" s="13">
        <f t="shared" si="16"/>
        <v>33738333.87898653</v>
      </c>
      <c r="M87" s="13">
        <f t="shared" si="17"/>
        <v>6641707.111676847</v>
      </c>
      <c r="N87" s="13">
        <f t="shared" si="18"/>
        <v>-41401710.46266037</v>
      </c>
      <c r="O87" s="13">
        <f t="shared" si="19"/>
        <v>0</v>
      </c>
    </row>
    <row r="88" spans="2:15" ht="12.75">
      <c r="B88" s="14">
        <v>87</v>
      </c>
      <c r="C88" s="13">
        <f t="shared" si="21"/>
        <v>36720.85646312451</v>
      </c>
      <c r="D88" s="9">
        <f t="shared" si="20"/>
        <v>-2070085.5231330208</v>
      </c>
      <c r="E88" s="13">
        <f t="shared" si="11"/>
        <v>2106806.3795961454</v>
      </c>
      <c r="F88" s="13">
        <f t="shared" si="12"/>
        <v>57.37356321500354</v>
      </c>
      <c r="G88" s="13">
        <f>D88/C88</f>
        <v>-56.37356321500354</v>
      </c>
      <c r="H88" s="13">
        <f>SUM(E$2:$E88)</f>
        <v>43608516.84225655</v>
      </c>
      <c r="I88" s="13">
        <f t="shared" si="13"/>
        <v>-43508516.84225652</v>
      </c>
      <c r="J88" s="13">
        <f t="shared" si="14"/>
        <v>50482309.30951722</v>
      </c>
      <c r="K88" s="13">
        <f t="shared" si="15"/>
        <v>-7853364.971810444</v>
      </c>
      <c r="L88" s="13">
        <f t="shared" si="16"/>
        <v>35655151.87044608</v>
      </c>
      <c r="M88" s="13">
        <f t="shared" si="17"/>
        <v>6973792.46726069</v>
      </c>
      <c r="N88" s="13">
        <f t="shared" si="18"/>
        <v>-43508516.84225653</v>
      </c>
      <c r="O88" s="13">
        <f t="shared" si="19"/>
        <v>7.450580596923828E-09</v>
      </c>
    </row>
    <row r="89" spans="2:15" ht="12.75">
      <c r="B89" s="14">
        <v>88</v>
      </c>
      <c r="C89" s="13">
        <f t="shared" si="21"/>
        <v>36720.85646312451</v>
      </c>
      <c r="D89" s="9">
        <f t="shared" si="20"/>
        <v>-2175425.8421128276</v>
      </c>
      <c r="E89" s="13">
        <f t="shared" si="11"/>
        <v>2212146.698575953</v>
      </c>
      <c r="F89" s="13">
        <f t="shared" si="12"/>
        <v>60.24224137575373</v>
      </c>
      <c r="G89" s="13">
        <f>D89/C89</f>
        <v>-59.2422413757537</v>
      </c>
      <c r="H89" s="13">
        <f>SUM(E$2:$E89)</f>
        <v>45820663.540832505</v>
      </c>
      <c r="I89" s="13">
        <f t="shared" si="13"/>
        <v>-45720663.54083247</v>
      </c>
      <c r="J89" s="13">
        <f t="shared" si="14"/>
        <v>53043145.6314562</v>
      </c>
      <c r="K89" s="13">
        <f t="shared" si="15"/>
        <v>-8047153.127709777</v>
      </c>
      <c r="L89" s="13">
        <f t="shared" si="16"/>
        <v>37673510.41312269</v>
      </c>
      <c r="M89" s="13">
        <f t="shared" si="17"/>
        <v>7322482.090623724</v>
      </c>
      <c r="N89" s="13">
        <f t="shared" si="18"/>
        <v>-45720663.540832475</v>
      </c>
      <c r="O89" s="13">
        <f t="shared" si="19"/>
        <v>7.450580596923828E-09</v>
      </c>
    </row>
    <row r="90" spans="2:15" ht="12.75">
      <c r="B90" s="14">
        <v>89</v>
      </c>
      <c r="C90" s="13">
        <f t="shared" si="21"/>
        <v>36720.85646312451</v>
      </c>
      <c r="D90" s="9">
        <f t="shared" si="20"/>
        <v>-2286033.1770416256</v>
      </c>
      <c r="E90" s="13">
        <f t="shared" si="11"/>
        <v>2322754.03350475</v>
      </c>
      <c r="F90" s="13">
        <f t="shared" si="12"/>
        <v>63.2543534445414</v>
      </c>
      <c r="G90" s="13">
        <f>D90/C90</f>
        <v>-62.2543534445414</v>
      </c>
      <c r="H90" s="13">
        <f>SUM(E$2:$E90)</f>
        <v>48143417.57433725</v>
      </c>
      <c r="I90" s="13">
        <f t="shared" si="13"/>
        <v>-48043417.574337214</v>
      </c>
      <c r="J90" s="13">
        <f t="shared" si="14"/>
        <v>55732023.769492134</v>
      </c>
      <c r="K90" s="13">
        <f t="shared" si="15"/>
        <v>-8244817.046727098</v>
      </c>
      <c r="L90" s="13">
        <f t="shared" si="16"/>
        <v>39798600.527610116</v>
      </c>
      <c r="M90" s="13">
        <f t="shared" si="17"/>
        <v>7688606.195154911</v>
      </c>
      <c r="N90" s="13">
        <f t="shared" si="18"/>
        <v>-48043417.57433722</v>
      </c>
      <c r="O90" s="13">
        <f t="shared" si="19"/>
        <v>7.450580596923828E-09</v>
      </c>
    </row>
    <row r="91" spans="2:15" ht="12.75">
      <c r="B91" s="14">
        <v>90</v>
      </c>
      <c r="C91" s="13">
        <f t="shared" si="21"/>
        <v>36720.85646312451</v>
      </c>
      <c r="D91" s="9">
        <f t="shared" si="20"/>
        <v>-2402170.8787168628</v>
      </c>
      <c r="E91" s="13">
        <f t="shared" si="11"/>
        <v>2438891.735179988</v>
      </c>
      <c r="F91" s="13">
        <f t="shared" si="12"/>
        <v>66.41707111676848</v>
      </c>
      <c r="G91" s="13">
        <f>D91/C91</f>
        <v>-65.41707111676845</v>
      </c>
      <c r="H91" s="13">
        <f>SUM(E$2:$E91)</f>
        <v>50582309.30951724</v>
      </c>
      <c r="I91" s="13">
        <f t="shared" si="13"/>
        <v>-50482309.309517205</v>
      </c>
      <c r="J91" s="13">
        <f t="shared" si="14"/>
        <v>58555345.814429864</v>
      </c>
      <c r="K91" s="13">
        <f t="shared" si="15"/>
        <v>-8446434.244124763</v>
      </c>
      <c r="L91" s="13">
        <f t="shared" si="16"/>
        <v>42035875.06539244</v>
      </c>
      <c r="M91" s="13">
        <f t="shared" si="17"/>
        <v>8073036.504912656</v>
      </c>
      <c r="N91" s="13">
        <f t="shared" si="18"/>
        <v>-50482309.309517205</v>
      </c>
      <c r="O91" s="13">
        <f t="shared" si="19"/>
        <v>0</v>
      </c>
    </row>
    <row r="92" spans="2:15" ht="12.75">
      <c r="B92" s="14">
        <v>91</v>
      </c>
      <c r="C92" s="13">
        <f t="shared" si="21"/>
        <v>36720.85646312451</v>
      </c>
      <c r="D92" s="9">
        <f t="shared" si="20"/>
        <v>-2524115.4654758633</v>
      </c>
      <c r="E92" s="13">
        <f t="shared" si="11"/>
        <v>2560836.3219389874</v>
      </c>
      <c r="F92" s="13">
        <f t="shared" si="12"/>
        <v>69.73792467260691</v>
      </c>
      <c r="G92" s="13">
        <f>D92/C92</f>
        <v>-68.73792467260691</v>
      </c>
      <c r="H92" s="13">
        <f>SUM(E$2:$E92)</f>
        <v>53143145.631456226</v>
      </c>
      <c r="I92" s="13">
        <f t="shared" si="13"/>
        <v>-53043145.631456204</v>
      </c>
      <c r="J92" s="13">
        <f t="shared" si="14"/>
        <v>61519833.96161449</v>
      </c>
      <c r="K92" s="13">
        <f t="shared" si="15"/>
        <v>-8652083.785470383</v>
      </c>
      <c r="L92" s="13">
        <f t="shared" si="16"/>
        <v>44391061.84598582</v>
      </c>
      <c r="M92" s="13">
        <f t="shared" si="17"/>
        <v>8476688.330158291</v>
      </c>
      <c r="N92" s="13">
        <f t="shared" si="18"/>
        <v>-53043145.6314562</v>
      </c>
      <c r="O92" s="13">
        <f t="shared" si="19"/>
        <v>-7.450580596923828E-09</v>
      </c>
    </row>
    <row r="93" spans="2:15" ht="12.75">
      <c r="B93" s="14">
        <v>92</v>
      </c>
      <c r="C93" s="13">
        <f t="shared" si="21"/>
        <v>36720.85646312451</v>
      </c>
      <c r="D93" s="9">
        <f t="shared" si="20"/>
        <v>-2652157.281572812</v>
      </c>
      <c r="E93" s="13">
        <f t="shared" si="11"/>
        <v>2688878.138035937</v>
      </c>
      <c r="F93" s="13">
        <f t="shared" si="12"/>
        <v>73.22482090623726</v>
      </c>
      <c r="G93" s="13">
        <f>D93/C93</f>
        <v>-72.22482090623724</v>
      </c>
      <c r="H93" s="13">
        <f>SUM(E$2:$E93)</f>
        <v>55832023.769492164</v>
      </c>
      <c r="I93" s="13">
        <f t="shared" si="13"/>
        <v>-55732023.76949213</v>
      </c>
      <c r="J93" s="13">
        <f t="shared" si="14"/>
        <v>64632546.51615833</v>
      </c>
      <c r="K93" s="13">
        <f t="shared" si="15"/>
        <v>-8861846.317642914</v>
      </c>
      <c r="L93" s="13">
        <f t="shared" si="16"/>
        <v>46870177.451849215</v>
      </c>
      <c r="M93" s="13">
        <f t="shared" si="17"/>
        <v>8900522.746666204</v>
      </c>
      <c r="N93" s="13">
        <f t="shared" si="18"/>
        <v>-55732023.76949212</v>
      </c>
      <c r="O93" s="13">
        <f t="shared" si="19"/>
        <v>-7.450580596923828E-09</v>
      </c>
    </row>
    <row r="94" spans="2:15" ht="12.75">
      <c r="B94" s="14">
        <v>93</v>
      </c>
      <c r="C94" s="13">
        <f t="shared" si="21"/>
        <v>36720.85646312451</v>
      </c>
      <c r="D94" s="9">
        <f t="shared" si="20"/>
        <v>-2786601.188474609</v>
      </c>
      <c r="E94" s="13">
        <f t="shared" si="11"/>
        <v>2823322.0449377336</v>
      </c>
      <c r="F94" s="13">
        <f t="shared" si="12"/>
        <v>76.88606195154911</v>
      </c>
      <c r="G94" s="13">
        <f>D94/C94</f>
        <v>-75.88606195154911</v>
      </c>
      <c r="H94" s="13">
        <f>SUM(E$2:$E94)</f>
        <v>58655345.814429894</v>
      </c>
      <c r="I94" s="13">
        <f t="shared" si="13"/>
        <v>-58555345.81442987</v>
      </c>
      <c r="J94" s="13">
        <f t="shared" si="14"/>
        <v>67900894.69842938</v>
      </c>
      <c r="K94" s="13">
        <f t="shared" si="15"/>
        <v>-9075804.1004589</v>
      </c>
      <c r="L94" s="13">
        <f t="shared" si="16"/>
        <v>49479541.713970974</v>
      </c>
      <c r="M94" s="13">
        <f t="shared" si="17"/>
        <v>9345548.883999515</v>
      </c>
      <c r="N94" s="13">
        <f t="shared" si="18"/>
        <v>-58555345.814429864</v>
      </c>
      <c r="O94" s="13">
        <f t="shared" si="19"/>
        <v>-7.450580596923828E-09</v>
      </c>
    </row>
    <row r="95" spans="2:15" ht="12.75">
      <c r="B95" s="14">
        <v>94</v>
      </c>
      <c r="C95" s="13">
        <f t="shared" si="21"/>
        <v>36720.85646312451</v>
      </c>
      <c r="D95" s="9">
        <f t="shared" si="20"/>
        <v>-2927767.2907214947</v>
      </c>
      <c r="E95" s="13">
        <f t="shared" si="11"/>
        <v>2964488.1471846206</v>
      </c>
      <c r="F95" s="13">
        <f t="shared" si="12"/>
        <v>80.73036504912658</v>
      </c>
      <c r="G95" s="13">
        <f>D95/C95</f>
        <v>-79.73036504912653</v>
      </c>
      <c r="H95" s="13">
        <f>SUM(E$2:$E95)</f>
        <v>61619833.96161451</v>
      </c>
      <c r="I95" s="13">
        <f t="shared" si="13"/>
        <v>-61519833.96161446</v>
      </c>
      <c r="J95" s="13">
        <f t="shared" si="14"/>
        <v>71332660.28981395</v>
      </c>
      <c r="K95" s="13">
        <f t="shared" si="15"/>
        <v>-9294041.038931198</v>
      </c>
      <c r="L95" s="13">
        <f t="shared" si="16"/>
        <v>52225792.92268326</v>
      </c>
      <c r="M95" s="13">
        <f t="shared" si="17"/>
        <v>9812826.328199487</v>
      </c>
      <c r="N95" s="13">
        <f t="shared" si="18"/>
        <v>-61519833.96161446</v>
      </c>
      <c r="O95" s="13">
        <f t="shared" si="19"/>
        <v>0</v>
      </c>
    </row>
    <row r="96" spans="2:15" ht="12.75">
      <c r="B96" s="14">
        <v>95</v>
      </c>
      <c r="C96" s="13">
        <f t="shared" si="21"/>
        <v>36720.85646312451</v>
      </c>
      <c r="D96" s="9">
        <f t="shared" si="20"/>
        <v>-3075991.6980807274</v>
      </c>
      <c r="E96" s="13">
        <f t="shared" si="11"/>
        <v>3112712.5545438505</v>
      </c>
      <c r="F96" s="13">
        <f t="shared" si="12"/>
        <v>84.76688330158287</v>
      </c>
      <c r="G96" s="13">
        <f>D96/C96</f>
        <v>-83.76688330158291</v>
      </c>
      <c r="H96" s="13">
        <f>SUM(E$2:$E96)</f>
        <v>64732546.516158365</v>
      </c>
      <c r="I96" s="13">
        <f t="shared" si="13"/>
        <v>-64632546.51615834</v>
      </c>
      <c r="J96" s="13">
        <f t="shared" si="14"/>
        <v>74936014.16076781</v>
      </c>
      <c r="K96" s="13">
        <f t="shared" si="15"/>
        <v>-9516642.71617295</v>
      </c>
      <c r="L96" s="13">
        <f t="shared" si="16"/>
        <v>55115903.799985394</v>
      </c>
      <c r="M96" s="13">
        <f t="shared" si="17"/>
        <v>10303467.644609466</v>
      </c>
      <c r="N96" s="13">
        <f t="shared" si="18"/>
        <v>-64632546.51615834</v>
      </c>
      <c r="O96" s="13">
        <f t="shared" si="19"/>
        <v>0</v>
      </c>
    </row>
    <row r="97" spans="2:15" ht="12.75">
      <c r="B97" s="14">
        <v>96</v>
      </c>
      <c r="C97" s="13">
        <f t="shared" si="21"/>
        <v>36720.85646312451</v>
      </c>
      <c r="D97" s="9">
        <f t="shared" si="20"/>
        <v>-3231627.3258079193</v>
      </c>
      <c r="E97" s="13">
        <f t="shared" si="11"/>
        <v>3268348.1822710447</v>
      </c>
      <c r="F97" s="13">
        <f t="shared" si="12"/>
        <v>89.00522746666206</v>
      </c>
      <c r="G97" s="13">
        <f>D97/C97</f>
        <v>-88.00522746666203</v>
      </c>
      <c r="H97" s="13">
        <f>SUM(E$2:$E97)</f>
        <v>68000894.6984294</v>
      </c>
      <c r="I97" s="13">
        <f t="shared" si="13"/>
        <v>-67900894.69842938</v>
      </c>
      <c r="J97" s="13">
        <f t="shared" si="14"/>
        <v>78719535.7252693</v>
      </c>
      <c r="K97" s="13">
        <f t="shared" si="15"/>
        <v>-9743696.426959531</v>
      </c>
      <c r="L97" s="13">
        <f t="shared" si="16"/>
        <v>58157198.27146985</v>
      </c>
      <c r="M97" s="13">
        <f t="shared" si="17"/>
        <v>10818641.026839938</v>
      </c>
      <c r="N97" s="13">
        <f t="shared" si="18"/>
        <v>-67900894.69842936</v>
      </c>
      <c r="O97" s="13">
        <f t="shared" si="19"/>
        <v>-1.4901161193847656E-08</v>
      </c>
    </row>
    <row r="98" spans="2:15" ht="12.75">
      <c r="B98" s="14">
        <v>97</v>
      </c>
      <c r="C98" s="13">
        <f t="shared" si="21"/>
        <v>36720.85646312451</v>
      </c>
      <c r="D98" s="9">
        <f t="shared" si="20"/>
        <v>-3395044.7349214717</v>
      </c>
      <c r="E98" s="13">
        <f t="shared" si="11"/>
        <v>3431765.5913845967</v>
      </c>
      <c r="F98" s="13">
        <f t="shared" si="12"/>
        <v>93.45548883999516</v>
      </c>
      <c r="G98" s="13">
        <f>D98/C98</f>
        <v>-92.45548883999514</v>
      </c>
      <c r="H98" s="13">
        <f>SUM(E$2:$E98)</f>
        <v>71432660.289814</v>
      </c>
      <c r="I98" s="13">
        <f t="shared" si="13"/>
        <v>-71332660.28981397</v>
      </c>
      <c r="J98" s="13">
        <f t="shared" si="14"/>
        <v>82692233.3679959</v>
      </c>
      <c r="K98" s="13">
        <f t="shared" si="15"/>
        <v>-9975291.211961849</v>
      </c>
      <c r="L98" s="13">
        <f t="shared" si="16"/>
        <v>61357369.077852115</v>
      </c>
      <c r="M98" s="13">
        <f t="shared" si="17"/>
        <v>11359573.078181935</v>
      </c>
      <c r="N98" s="13">
        <f t="shared" si="18"/>
        <v>-71332660.28981397</v>
      </c>
      <c r="O98" s="13">
        <f t="shared" si="19"/>
        <v>0</v>
      </c>
    </row>
    <row r="99" spans="2:15" ht="12.75">
      <c r="B99" s="14">
        <v>98</v>
      </c>
      <c r="C99" s="13">
        <f t="shared" si="21"/>
        <v>36720.85646312451</v>
      </c>
      <c r="D99" s="9">
        <f t="shared" si="20"/>
        <v>-3566633.014490701</v>
      </c>
      <c r="E99" s="13">
        <f t="shared" si="11"/>
        <v>3603353.8709538262</v>
      </c>
      <c r="F99" s="13">
        <f t="shared" si="12"/>
        <v>98.1282632819949</v>
      </c>
      <c r="G99" s="13">
        <f>D99/C99</f>
        <v>-97.12826328199488</v>
      </c>
      <c r="H99" s="13">
        <f>SUM(E$2:$E99)</f>
        <v>75036014.16076782</v>
      </c>
      <c r="I99" s="13">
        <f t="shared" si="13"/>
        <v>-74936014.16076778</v>
      </c>
      <c r="J99" s="13">
        <f t="shared" si="14"/>
        <v>86863565.89285882</v>
      </c>
      <c r="K99" s="13">
        <f t="shared" si="15"/>
        <v>-10211517.892664205</v>
      </c>
      <c r="L99" s="13">
        <f t="shared" si="16"/>
        <v>64724496.26810357</v>
      </c>
      <c r="M99" s="13">
        <f t="shared" si="17"/>
        <v>11927551.732091032</v>
      </c>
      <c r="N99" s="13">
        <f t="shared" si="18"/>
        <v>-74936014.1607678</v>
      </c>
      <c r="O99" s="13">
        <f t="shared" si="19"/>
        <v>1.4901161193847656E-08</v>
      </c>
    </row>
    <row r="100" spans="2:15" ht="12.75">
      <c r="B100" s="14">
        <v>99</v>
      </c>
      <c r="C100" s="13">
        <f t="shared" si="21"/>
        <v>36720.85646312451</v>
      </c>
      <c r="D100" s="9">
        <f t="shared" si="20"/>
        <v>-3746800.708038393</v>
      </c>
      <c r="E100" s="13">
        <f t="shared" si="11"/>
        <v>3783521.564501518</v>
      </c>
      <c r="F100" s="13">
        <f t="shared" si="12"/>
        <v>103.03467644609466</v>
      </c>
      <c r="G100" s="13">
        <f>D100/C100</f>
        <v>-102.03467644609465</v>
      </c>
      <c r="H100" s="13">
        <f>SUM(E$2:$E100)</f>
        <v>78819535.72526935</v>
      </c>
      <c r="I100" s="13">
        <f t="shared" si="13"/>
        <v>-78719535.72526932</v>
      </c>
      <c r="J100" s="13">
        <f t="shared" si="14"/>
        <v>91243465.04396491</v>
      </c>
      <c r="K100" s="13">
        <f t="shared" si="15"/>
        <v>-10452469.106980614</v>
      </c>
      <c r="L100" s="13">
        <f t="shared" si="16"/>
        <v>68267066.6182887</v>
      </c>
      <c r="M100" s="13">
        <f t="shared" si="17"/>
        <v>12523929.318695586</v>
      </c>
      <c r="N100" s="13">
        <f t="shared" si="18"/>
        <v>-78719535.72526932</v>
      </c>
      <c r="O100" s="13">
        <f t="shared" si="19"/>
        <v>0</v>
      </c>
    </row>
    <row r="101" spans="2:15" ht="12.75">
      <c r="B101" s="14">
        <v>100</v>
      </c>
      <c r="C101" s="13">
        <f t="shared" si="21"/>
        <v>36720.85646312451</v>
      </c>
      <c r="D101" s="9">
        <f t="shared" si="20"/>
        <v>-3935976.7862634673</v>
      </c>
      <c r="E101" s="13">
        <f aca="true" t="shared" si="22" ref="E101:E164">$E$2*(1+$A$3)^(B101-1)</f>
        <v>3972697.642726594</v>
      </c>
      <c r="F101" s="13">
        <f aca="true" t="shared" si="23" ref="F101:F164">(E101/C101)</f>
        <v>108.1864102683994</v>
      </c>
      <c r="G101" s="13">
        <f>D101/C101</f>
        <v>-107.18641026839934</v>
      </c>
      <c r="H101" s="13">
        <f>SUM(E$2:$E101)</f>
        <v>82792233.36799595</v>
      </c>
      <c r="I101" s="13">
        <f aca="true" t="shared" si="24" ref="I101:I164">$A$5*(1-(((1+$A$3)^B101-1)/$A$3)/$A$25)</f>
        <v>-82692233.36799587</v>
      </c>
      <c r="J101" s="13">
        <f aca="true" t="shared" si="25" ref="J101:J164">$A$23*((1+$A$3)^(B101)-1)/$A$3</f>
        <v>95842359.15262623</v>
      </c>
      <c r="K101" s="13">
        <f aca="true" t="shared" si="26" ref="K101:K164">$A$23*(((1+$A$15)^($A$9-B101)-1)/($A$15*(1+$A$15)^($A$9-B101)))</f>
        <v>-10698239.345583353</v>
      </c>
      <c r="L101" s="13">
        <f aca="true" t="shared" si="27" ref="L101:L164">(K101-I101)</f>
        <v>71993994.02241252</v>
      </c>
      <c r="M101" s="13">
        <f aca="true" t="shared" si="28" ref="M101:M164">$A$5*(1+$A$3)^B101</f>
        <v>13150125.784630362</v>
      </c>
      <c r="N101" s="13">
        <f aca="true" t="shared" si="29" ref="N101:N164">(M101-J101)</f>
        <v>-82692233.36799587</v>
      </c>
      <c r="O101" s="13">
        <f aca="true" t="shared" si="30" ref="O101:O164">-(N101-I101)</f>
        <v>0</v>
      </c>
    </row>
    <row r="102" spans="2:15" ht="12.75">
      <c r="B102" s="14">
        <v>101</v>
      </c>
      <c r="C102" s="13">
        <f t="shared" si="21"/>
        <v>36720.85646312451</v>
      </c>
      <c r="D102" s="9">
        <f t="shared" si="20"/>
        <v>-4134611.668399798</v>
      </c>
      <c r="E102" s="13">
        <f t="shared" si="22"/>
        <v>4171332.5248629227</v>
      </c>
      <c r="F102" s="13">
        <f t="shared" si="23"/>
        <v>113.59573078181934</v>
      </c>
      <c r="G102" s="13">
        <f>D102/C102</f>
        <v>-112.59573078181934</v>
      </c>
      <c r="H102" s="13">
        <f>SUM(E$2:$E102)</f>
        <v>86963565.89285886</v>
      </c>
      <c r="I102" s="13">
        <f t="shared" si="24"/>
        <v>-86863565.8928588</v>
      </c>
      <c r="J102" s="13">
        <f t="shared" si="25"/>
        <v>100671197.96672069</v>
      </c>
      <c r="K102" s="13">
        <f t="shared" si="26"/>
        <v>-10948924.98895814</v>
      </c>
      <c r="L102" s="13">
        <f t="shared" si="27"/>
        <v>75914640.90390067</v>
      </c>
      <c r="M102" s="13">
        <f t="shared" si="28"/>
        <v>13807632.073861882</v>
      </c>
      <c r="N102" s="13">
        <f t="shared" si="29"/>
        <v>-86863565.8928588</v>
      </c>
      <c r="O102" s="13">
        <f t="shared" si="30"/>
        <v>0</v>
      </c>
    </row>
    <row r="103" spans="2:15" ht="12.75">
      <c r="B103" s="14">
        <v>102</v>
      </c>
      <c r="C103" s="13">
        <f t="shared" si="21"/>
        <v>36720.85646312451</v>
      </c>
      <c r="D103" s="9">
        <f t="shared" si="20"/>
        <v>-4343178.294642943</v>
      </c>
      <c r="E103" s="13">
        <f t="shared" si="22"/>
        <v>4379899.15110607</v>
      </c>
      <c r="F103" s="13">
        <f t="shared" si="23"/>
        <v>119.27551732091034</v>
      </c>
      <c r="G103" s="13">
        <f>D103/C103</f>
        <v>-118.27551732091027</v>
      </c>
      <c r="H103" s="13">
        <f>SUM(E$2:$E103)</f>
        <v>91343465.04396494</v>
      </c>
      <c r="I103" s="13">
        <f t="shared" si="24"/>
        <v>-91243465.04396486</v>
      </c>
      <c r="J103" s="13">
        <f t="shared" si="25"/>
        <v>105741478.72151984</v>
      </c>
      <c r="K103" s="13">
        <f t="shared" si="26"/>
        <v>-11204624.345200432</v>
      </c>
      <c r="L103" s="13">
        <f t="shared" si="27"/>
        <v>80038840.69876443</v>
      </c>
      <c r="M103" s="13">
        <f t="shared" si="28"/>
        <v>14498013.677554974</v>
      </c>
      <c r="N103" s="13">
        <f t="shared" si="29"/>
        <v>-91243465.04396486</v>
      </c>
      <c r="O103" s="13">
        <f t="shared" si="30"/>
        <v>0</v>
      </c>
    </row>
    <row r="104" spans="2:15" ht="12.75">
      <c r="B104" s="14">
        <v>103</v>
      </c>
      <c r="C104" s="13">
        <f t="shared" si="21"/>
        <v>36720.85646312451</v>
      </c>
      <c r="D104" s="9">
        <f t="shared" si="20"/>
        <v>-4562173.252198249</v>
      </c>
      <c r="E104" s="13">
        <f t="shared" si="22"/>
        <v>4598894.108661372</v>
      </c>
      <c r="F104" s="13">
        <f t="shared" si="23"/>
        <v>125.23929318695582</v>
      </c>
      <c r="G104" s="13">
        <f>D104/C104</f>
        <v>-124.23929318695586</v>
      </c>
      <c r="H104" s="13">
        <f>SUM(E$2:$E104)</f>
        <v>95942359.1526263</v>
      </c>
      <c r="I104" s="13">
        <f t="shared" si="24"/>
        <v>-95842359.15262626</v>
      </c>
      <c r="J104" s="13">
        <f t="shared" si="25"/>
        <v>111065273.51405898</v>
      </c>
      <c r="K104" s="13">
        <f t="shared" si="26"/>
        <v>-11465437.688567564</v>
      </c>
      <c r="L104" s="13">
        <f t="shared" si="27"/>
        <v>84376921.4640587</v>
      </c>
      <c r="M104" s="13">
        <f t="shared" si="28"/>
        <v>15222914.361432726</v>
      </c>
      <c r="N104" s="13">
        <f t="shared" si="29"/>
        <v>-95842359.15262625</v>
      </c>
      <c r="O104" s="13">
        <f t="shared" si="30"/>
        <v>-1.4901161193847656E-08</v>
      </c>
    </row>
    <row r="105" spans="2:15" ht="12.75">
      <c r="B105" s="14">
        <v>104</v>
      </c>
      <c r="C105" s="13">
        <f t="shared" si="21"/>
        <v>36720.85646312451</v>
      </c>
      <c r="D105" s="9">
        <f t="shared" si="20"/>
        <v>-4792117.957631316</v>
      </c>
      <c r="E105" s="13">
        <f t="shared" si="22"/>
        <v>4828838.814094442</v>
      </c>
      <c r="F105" s="13">
        <f t="shared" si="23"/>
        <v>131.50125784630364</v>
      </c>
      <c r="G105" s="13">
        <f>D105/C105</f>
        <v>-130.50125784630362</v>
      </c>
      <c r="H105" s="13">
        <f>SUM(E$2:$E105)</f>
        <v>100771197.96672074</v>
      </c>
      <c r="I105" s="13">
        <f t="shared" si="24"/>
        <v>-100671197.96672067</v>
      </c>
      <c r="J105" s="13">
        <f t="shared" si="25"/>
        <v>116655258.04622504</v>
      </c>
      <c r="K105" s="13">
        <f t="shared" si="26"/>
        <v>-11731467.29880204</v>
      </c>
      <c r="L105" s="13">
        <f t="shared" si="27"/>
        <v>88939730.66791862</v>
      </c>
      <c r="M105" s="13">
        <f t="shared" si="28"/>
        <v>15984060.07950436</v>
      </c>
      <c r="N105" s="13">
        <f t="shared" si="29"/>
        <v>-100671197.96672069</v>
      </c>
      <c r="O105" s="13">
        <f t="shared" si="30"/>
        <v>1.4901161193847656E-08</v>
      </c>
    </row>
    <row r="106" spans="2:15" ht="12.75">
      <c r="B106" s="14">
        <v>105</v>
      </c>
      <c r="C106" s="13">
        <f t="shared" si="21"/>
        <v>36720.85646312451</v>
      </c>
      <c r="D106" s="9">
        <f t="shared" si="20"/>
        <v>-5033559.898336039</v>
      </c>
      <c r="E106" s="13">
        <f t="shared" si="22"/>
        <v>5070280.754799163</v>
      </c>
      <c r="F106" s="13">
        <f t="shared" si="23"/>
        <v>138.0763207386188</v>
      </c>
      <c r="G106" s="13">
        <f>D106/C106</f>
        <v>-137.07632073861882</v>
      </c>
      <c r="H106" s="13">
        <f>SUM(E$2:$E106)</f>
        <v>105841478.7215199</v>
      </c>
      <c r="I106" s="13">
        <f t="shared" si="24"/>
        <v>-105741478.72151984</v>
      </c>
      <c r="J106" s="13">
        <f t="shared" si="25"/>
        <v>122524741.80499941</v>
      </c>
      <c r="K106" s="13">
        <f t="shared" si="26"/>
        <v>-12002817.501241207</v>
      </c>
      <c r="L106" s="13">
        <f t="shared" si="27"/>
        <v>93738661.22027864</v>
      </c>
      <c r="M106" s="13">
        <f t="shared" si="28"/>
        <v>16783263.08347958</v>
      </c>
      <c r="N106" s="13">
        <f t="shared" si="29"/>
        <v>-105741478.72151983</v>
      </c>
      <c r="O106" s="13">
        <f t="shared" si="30"/>
        <v>-1.4901161193847656E-08</v>
      </c>
    </row>
    <row r="107" spans="2:15" ht="12.75">
      <c r="B107" s="14">
        <v>106</v>
      </c>
      <c r="C107" s="13">
        <f t="shared" si="21"/>
        <v>36720.85646312451</v>
      </c>
      <c r="D107" s="9">
        <f t="shared" si="20"/>
        <v>-5287073.936075998</v>
      </c>
      <c r="E107" s="13">
        <f t="shared" si="22"/>
        <v>5323794.7925391225</v>
      </c>
      <c r="F107" s="13">
        <f t="shared" si="23"/>
        <v>144.98013677554977</v>
      </c>
      <c r="G107" s="13">
        <f>D107/C107</f>
        <v>-143.98013677554977</v>
      </c>
      <c r="H107" s="13">
        <f>SUM(E$2:$E107)</f>
        <v>111165273.51405902</v>
      </c>
      <c r="I107" s="13">
        <f t="shared" si="24"/>
        <v>-111065273.51405898</v>
      </c>
      <c r="J107" s="13">
        <f t="shared" si="25"/>
        <v>128687699.75171253</v>
      </c>
      <c r="K107" s="13">
        <f t="shared" si="26"/>
        <v>-12279594.707729153</v>
      </c>
      <c r="L107" s="13">
        <f t="shared" si="27"/>
        <v>98785678.80632982</v>
      </c>
      <c r="M107" s="13">
        <f t="shared" si="28"/>
        <v>17622426.23765356</v>
      </c>
      <c r="N107" s="13">
        <f t="shared" si="29"/>
        <v>-111065273.51405898</v>
      </c>
      <c r="O107" s="13">
        <f t="shared" si="30"/>
        <v>0</v>
      </c>
    </row>
    <row r="108" spans="2:15" ht="12.75">
      <c r="B108" s="14">
        <v>107</v>
      </c>
      <c r="C108" s="13">
        <f t="shared" si="21"/>
        <v>36720.85646312451</v>
      </c>
      <c r="D108" s="9">
        <f t="shared" si="20"/>
        <v>-5553263.675702954</v>
      </c>
      <c r="E108" s="13">
        <f t="shared" si="22"/>
        <v>5589984.532166079</v>
      </c>
      <c r="F108" s="13">
        <f t="shared" si="23"/>
        <v>152.22914361432726</v>
      </c>
      <c r="G108" s="13">
        <f>D108/C108</f>
        <v>-151.22914361432726</v>
      </c>
      <c r="H108" s="13">
        <f>SUM(E$2:$E108)</f>
        <v>116755258.0462251</v>
      </c>
      <c r="I108" s="13">
        <f t="shared" si="24"/>
        <v>-116655258.04622506</v>
      </c>
      <c r="J108" s="13">
        <f t="shared" si="25"/>
        <v>135158805.5957613</v>
      </c>
      <c r="K108" s="13">
        <f t="shared" si="26"/>
        <v>-12561907.458346862</v>
      </c>
      <c r="L108" s="13">
        <f t="shared" si="27"/>
        <v>104093350.5878782</v>
      </c>
      <c r="M108" s="13">
        <f t="shared" si="28"/>
        <v>18503547.54953624</v>
      </c>
      <c r="N108" s="13">
        <f t="shared" si="29"/>
        <v>-116655258.04622506</v>
      </c>
      <c r="O108" s="13">
        <f t="shared" si="30"/>
        <v>0</v>
      </c>
    </row>
    <row r="109" spans="2:15" ht="12.75">
      <c r="B109" s="14">
        <v>108</v>
      </c>
      <c r="C109" s="13">
        <f t="shared" si="21"/>
        <v>36720.85646312451</v>
      </c>
      <c r="D109" s="9">
        <f t="shared" si="20"/>
        <v>-5832762.902311256</v>
      </c>
      <c r="E109" s="13">
        <f t="shared" si="22"/>
        <v>5869483.758774383</v>
      </c>
      <c r="F109" s="13">
        <f t="shared" si="23"/>
        <v>159.84060079504366</v>
      </c>
      <c r="G109" s="13">
        <f>D109/C109</f>
        <v>-158.84060079504357</v>
      </c>
      <c r="H109" s="13">
        <f>SUM(E$2:$E109)</f>
        <v>122624741.80499949</v>
      </c>
      <c r="I109" s="13">
        <f t="shared" si="24"/>
        <v>-122524741.8049994</v>
      </c>
      <c r="J109" s="13">
        <f t="shared" si="25"/>
        <v>141953466.73201245</v>
      </c>
      <c r="K109" s="13">
        <f t="shared" si="26"/>
        <v>-12849866.463976925</v>
      </c>
      <c r="L109" s="13">
        <f t="shared" si="27"/>
        <v>109674875.34102248</v>
      </c>
      <c r="M109" s="13">
        <f t="shared" si="28"/>
        <v>19428724.927013047</v>
      </c>
      <c r="N109" s="13">
        <f t="shared" si="29"/>
        <v>-122524741.80499941</v>
      </c>
      <c r="O109" s="13">
        <f t="shared" si="30"/>
        <v>1.4901161193847656E-08</v>
      </c>
    </row>
    <row r="110" spans="2:15" ht="12.75">
      <c r="B110" s="14">
        <v>109</v>
      </c>
      <c r="C110" s="13">
        <f t="shared" si="21"/>
        <v>36720.85646312451</v>
      </c>
      <c r="D110" s="9">
        <f t="shared" si="20"/>
        <v>-6126237.090249977</v>
      </c>
      <c r="E110" s="13">
        <f t="shared" si="22"/>
        <v>6162957.946713101</v>
      </c>
      <c r="F110" s="13">
        <f t="shared" si="23"/>
        <v>167.8326308347958</v>
      </c>
      <c r="G110" s="13">
        <f>D110/C110</f>
        <v>-166.83263083479582</v>
      </c>
      <c r="H110" s="13">
        <f>SUM(E$2:$E110)</f>
        <v>128787699.75171259</v>
      </c>
      <c r="I110" s="13">
        <f t="shared" si="24"/>
        <v>-128687699.75171253</v>
      </c>
      <c r="J110" s="13">
        <f t="shared" si="25"/>
        <v>149087860.92507622</v>
      </c>
      <c r="K110" s="13">
        <f t="shared" si="26"/>
        <v>-13143584.649719587</v>
      </c>
      <c r="L110" s="13">
        <f t="shared" si="27"/>
        <v>115544115.10199295</v>
      </c>
      <c r="M110" s="13">
        <f t="shared" si="28"/>
        <v>20400161.173363704</v>
      </c>
      <c r="N110" s="13">
        <f t="shared" si="29"/>
        <v>-128687699.75171252</v>
      </c>
      <c r="O110" s="13">
        <f t="shared" si="30"/>
        <v>-1.4901161193847656E-08</v>
      </c>
    </row>
    <row r="111" spans="2:15" ht="12.75">
      <c r="B111" s="14">
        <v>110</v>
      </c>
      <c r="C111" s="13">
        <f t="shared" si="21"/>
        <v>36720.85646312451</v>
      </c>
      <c r="D111" s="9">
        <f t="shared" si="20"/>
        <v>-6434384.987585631</v>
      </c>
      <c r="E111" s="13">
        <f t="shared" si="22"/>
        <v>6471105.844048758</v>
      </c>
      <c r="F111" s="13">
        <f t="shared" si="23"/>
        <v>176.22426237653565</v>
      </c>
      <c r="G111" s="13">
        <f>D111/C111</f>
        <v>-175.22426237653556</v>
      </c>
      <c r="H111" s="13">
        <f>SUM(E$2:$E111)</f>
        <v>135258805.59576136</v>
      </c>
      <c r="I111" s="13">
        <f t="shared" si="24"/>
        <v>-135158805.59576127</v>
      </c>
      <c r="J111" s="13">
        <f t="shared" si="25"/>
        <v>156578974.82779312</v>
      </c>
      <c r="K111" s="13">
        <f t="shared" si="26"/>
        <v>-13443177.199177103</v>
      </c>
      <c r="L111" s="13">
        <f t="shared" si="27"/>
        <v>121715628.39658417</v>
      </c>
      <c r="M111" s="13">
        <f t="shared" si="28"/>
        <v>21420169.232031886</v>
      </c>
      <c r="N111" s="13">
        <f t="shared" si="29"/>
        <v>-135158805.59576124</v>
      </c>
      <c r="O111" s="13">
        <f t="shared" si="30"/>
        <v>-2.9802322387695312E-08</v>
      </c>
    </row>
    <row r="112" spans="2:15" ht="12.75">
      <c r="B112" s="14">
        <v>111</v>
      </c>
      <c r="C112" s="13">
        <f t="shared" si="21"/>
        <v>36720.85646312451</v>
      </c>
      <c r="D112" s="9">
        <f t="shared" si="20"/>
        <v>-6757940.279788072</v>
      </c>
      <c r="E112" s="13">
        <f t="shared" si="22"/>
        <v>6794661.1362511935</v>
      </c>
      <c r="F112" s="13">
        <f t="shared" si="23"/>
        <v>185.03547549536236</v>
      </c>
      <c r="G112" s="13">
        <f>D112/C112</f>
        <v>-184.03547549536245</v>
      </c>
      <c r="H112" s="13">
        <f>SUM(E$2:$E112)</f>
        <v>142053466.73201254</v>
      </c>
      <c r="I112" s="13">
        <f t="shared" si="24"/>
        <v>-141953466.7320125</v>
      </c>
      <c r="J112" s="13">
        <f t="shared" si="25"/>
        <v>164444644.42564595</v>
      </c>
      <c r="K112" s="13">
        <f t="shared" si="26"/>
        <v>-13748761.599623771</v>
      </c>
      <c r="L112" s="13">
        <f t="shared" si="27"/>
        <v>128204705.13238874</v>
      </c>
      <c r="M112" s="13">
        <f t="shared" si="28"/>
        <v>22491177.693633486</v>
      </c>
      <c r="N112" s="13">
        <f t="shared" si="29"/>
        <v>-141953466.73201245</v>
      </c>
      <c r="O112" s="13">
        <f t="shared" si="30"/>
        <v>-5.960464477539063E-08</v>
      </c>
    </row>
    <row r="113" spans="2:15" ht="12.75">
      <c r="B113" s="14">
        <v>112</v>
      </c>
      <c r="C113" s="13">
        <f t="shared" si="21"/>
        <v>36720.85646312451</v>
      </c>
      <c r="D113" s="9">
        <f t="shared" si="20"/>
        <v>-7097673.336600629</v>
      </c>
      <c r="E113" s="13">
        <f t="shared" si="22"/>
        <v>7134394.1930637555</v>
      </c>
      <c r="F113" s="13">
        <f t="shared" si="23"/>
        <v>194.28724927013053</v>
      </c>
      <c r="G113" s="13">
        <f>D113/C113</f>
        <v>-193.28724927013047</v>
      </c>
      <c r="H113" s="13">
        <f>SUM(E$2:$E113)</f>
        <v>149187860.9250763</v>
      </c>
      <c r="I113" s="13">
        <f t="shared" si="24"/>
        <v>-149087860.92507622</v>
      </c>
      <c r="J113" s="13">
        <f t="shared" si="25"/>
        <v>172703597.50339139</v>
      </c>
      <c r="K113" s="13">
        <f t="shared" si="26"/>
        <v>-14060457.68807937</v>
      </c>
      <c r="L113" s="13">
        <f t="shared" si="27"/>
        <v>135027403.23699686</v>
      </c>
      <c r="M113" s="13">
        <f t="shared" si="28"/>
        <v>23615736.578315157</v>
      </c>
      <c r="N113" s="13">
        <f t="shared" si="29"/>
        <v>-149087860.92507622</v>
      </c>
      <c r="O113" s="13">
        <f t="shared" si="30"/>
        <v>0</v>
      </c>
    </row>
    <row r="114" spans="2:15" ht="12.75">
      <c r="B114" s="14">
        <v>113</v>
      </c>
      <c r="C114" s="13">
        <f t="shared" si="21"/>
        <v>36720.85646312451</v>
      </c>
      <c r="D114" s="9">
        <f t="shared" si="20"/>
        <v>-7454393.046253819</v>
      </c>
      <c r="E114" s="13">
        <f t="shared" si="22"/>
        <v>7491113.902716943</v>
      </c>
      <c r="F114" s="13">
        <f t="shared" si="23"/>
        <v>204.00161173363705</v>
      </c>
      <c r="G114" s="13">
        <f>D114/C114</f>
        <v>-203.00161173363708</v>
      </c>
      <c r="H114" s="13">
        <f>SUM(E$2:$E114)</f>
        <v>156678974.82779324</v>
      </c>
      <c r="I114" s="13">
        <f t="shared" si="24"/>
        <v>-156578974.82779318</v>
      </c>
      <c r="J114" s="13">
        <f t="shared" si="25"/>
        <v>181375498.2350241</v>
      </c>
      <c r="K114" s="13">
        <f t="shared" si="26"/>
        <v>-14378387.698304081</v>
      </c>
      <c r="L114" s="13">
        <f t="shared" si="27"/>
        <v>142200587.1294891</v>
      </c>
      <c r="M114" s="13">
        <f t="shared" si="28"/>
        <v>24796523.407230917</v>
      </c>
      <c r="N114" s="13">
        <f t="shared" si="29"/>
        <v>-156578974.82779318</v>
      </c>
      <c r="O114" s="13">
        <f t="shared" si="30"/>
        <v>0</v>
      </c>
    </row>
    <row r="115" spans="2:15" ht="12.75">
      <c r="B115" s="14">
        <v>114</v>
      </c>
      <c r="C115" s="13">
        <f t="shared" si="21"/>
        <v>36720.85646312451</v>
      </c>
      <c r="D115" s="9">
        <f t="shared" si="20"/>
        <v>-7828948.741389665</v>
      </c>
      <c r="E115" s="13">
        <f t="shared" si="22"/>
        <v>7865669.597852791</v>
      </c>
      <c r="F115" s="13">
        <f t="shared" si="23"/>
        <v>214.20169232031893</v>
      </c>
      <c r="G115" s="13">
        <f>D115/C115</f>
        <v>-213.20169232031887</v>
      </c>
      <c r="H115" s="13">
        <f>SUM(E$2:$E115)</f>
        <v>164544644.42564604</v>
      </c>
      <c r="I115" s="13">
        <f t="shared" si="24"/>
        <v>-164444644.42564595</v>
      </c>
      <c r="J115" s="13">
        <f t="shared" si="25"/>
        <v>190480994.00323844</v>
      </c>
      <c r="K115" s="13">
        <f t="shared" si="26"/>
        <v>-14702676.308733284</v>
      </c>
      <c r="L115" s="13">
        <f t="shared" si="27"/>
        <v>149741968.11691266</v>
      </c>
      <c r="M115" s="13">
        <f t="shared" si="28"/>
        <v>26036349.577592466</v>
      </c>
      <c r="N115" s="13">
        <f t="shared" si="29"/>
        <v>-164444644.42564598</v>
      </c>
      <c r="O115" s="13">
        <f t="shared" si="30"/>
        <v>2.9802322387695312E-08</v>
      </c>
    </row>
    <row r="116" spans="2:15" ht="12.75">
      <c r="B116" s="14">
        <v>115</v>
      </c>
      <c r="C116" s="13">
        <f t="shared" si="21"/>
        <v>36720.85646312451</v>
      </c>
      <c r="D116" s="9">
        <f t="shared" si="20"/>
        <v>-8222232.221282303</v>
      </c>
      <c r="E116" s="13">
        <f t="shared" si="22"/>
        <v>8258953.077745431</v>
      </c>
      <c r="F116" s="13">
        <f t="shared" si="23"/>
        <v>224.9117769363349</v>
      </c>
      <c r="G116" s="13">
        <f>D116/C116</f>
        <v>-223.9117769363348</v>
      </c>
      <c r="H116" s="13">
        <f>SUM(E$2:$E116)</f>
        <v>172803597.50339147</v>
      </c>
      <c r="I116" s="13">
        <f t="shared" si="24"/>
        <v>-172703597.50339136</v>
      </c>
      <c r="J116" s="13">
        <f t="shared" si="25"/>
        <v>200041764.55986345</v>
      </c>
      <c r="K116" s="13">
        <f t="shared" si="26"/>
        <v>-15033450.69137108</v>
      </c>
      <c r="L116" s="13">
        <f t="shared" si="27"/>
        <v>157670146.81202027</v>
      </c>
      <c r="M116" s="13">
        <f t="shared" si="28"/>
        <v>27338167.05647209</v>
      </c>
      <c r="N116" s="13">
        <f t="shared" si="29"/>
        <v>-172703597.50339136</v>
      </c>
      <c r="O116" s="13">
        <f t="shared" si="30"/>
        <v>0</v>
      </c>
    </row>
    <row r="117" spans="2:15" ht="12.75">
      <c r="B117" s="14">
        <v>116</v>
      </c>
      <c r="C117" s="13">
        <f t="shared" si="21"/>
        <v>36720.85646312451</v>
      </c>
      <c r="D117" s="9">
        <f t="shared" si="20"/>
        <v>-8635179.875169575</v>
      </c>
      <c r="E117" s="13">
        <f t="shared" si="22"/>
        <v>8671900.731632702</v>
      </c>
      <c r="F117" s="13">
        <f t="shared" si="23"/>
        <v>236.15736578315162</v>
      </c>
      <c r="G117" s="13">
        <f>D117/C117</f>
        <v>-235.15736578315156</v>
      </c>
      <c r="H117" s="13">
        <f>SUM(E$2:$E117)</f>
        <v>181475498.23502418</v>
      </c>
      <c r="I117" s="13">
        <f t="shared" si="24"/>
        <v>-181375498.23502406</v>
      </c>
      <c r="J117" s="13">
        <f t="shared" si="25"/>
        <v>210080573.64431977</v>
      </c>
      <c r="K117" s="13">
        <f t="shared" si="26"/>
        <v>-15370840.561661623</v>
      </c>
      <c r="L117" s="13">
        <f t="shared" si="27"/>
        <v>166004657.67336243</v>
      </c>
      <c r="M117" s="13">
        <f t="shared" si="28"/>
        <v>28705075.409295693</v>
      </c>
      <c r="N117" s="13">
        <f t="shared" si="29"/>
        <v>-181375498.2350241</v>
      </c>
      <c r="O117" s="13">
        <f t="shared" si="30"/>
        <v>2.9802322387695312E-08</v>
      </c>
    </row>
    <row r="118" spans="2:15" ht="12.75">
      <c r="B118" s="14">
        <v>117</v>
      </c>
      <c r="C118" s="13">
        <f t="shared" si="21"/>
        <v>36720.85646312451</v>
      </c>
      <c r="D118" s="9">
        <f t="shared" si="20"/>
        <v>-9068774.911751207</v>
      </c>
      <c r="E118" s="13">
        <f t="shared" si="22"/>
        <v>9105495.768214338</v>
      </c>
      <c r="F118" s="13">
        <f t="shared" si="23"/>
        <v>247.96523407230922</v>
      </c>
      <c r="G118" s="13">
        <f>D118/C118</f>
        <v>-246.96523407230904</v>
      </c>
      <c r="H118" s="13">
        <f>SUM(E$2:$E118)</f>
        <v>190580994.00323853</v>
      </c>
      <c r="I118" s="13">
        <f t="shared" si="24"/>
        <v>-190480994.00323832</v>
      </c>
      <c r="J118" s="13">
        <f t="shared" si="25"/>
        <v>220621323.1829988</v>
      </c>
      <c r="K118" s="13">
        <f t="shared" si="26"/>
        <v>-15714978.229357984</v>
      </c>
      <c r="L118" s="13">
        <f t="shared" si="27"/>
        <v>174766015.77388033</v>
      </c>
      <c r="M118" s="13">
        <f t="shared" si="28"/>
        <v>30140329.17976047</v>
      </c>
      <c r="N118" s="13">
        <f t="shared" si="29"/>
        <v>-190480994.00323832</v>
      </c>
      <c r="O118" s="13">
        <f t="shared" si="30"/>
        <v>0</v>
      </c>
    </row>
    <row r="119" spans="2:15" ht="12.75">
      <c r="B119" s="14">
        <v>118</v>
      </c>
      <c r="C119" s="13">
        <f t="shared" si="21"/>
        <v>36720.85646312451</v>
      </c>
      <c r="D119" s="9">
        <f t="shared" si="20"/>
        <v>-9524049.700161926</v>
      </c>
      <c r="E119" s="13">
        <f t="shared" si="22"/>
        <v>9560770.556625051</v>
      </c>
      <c r="F119" s="13">
        <f t="shared" si="23"/>
        <v>260.3634957759246</v>
      </c>
      <c r="G119" s="13">
        <f>D119/C119</f>
        <v>-259.36349577592455</v>
      </c>
      <c r="H119" s="13">
        <f>SUM(E$2:$E119)</f>
        <v>200141764.55986357</v>
      </c>
      <c r="I119" s="13">
        <f t="shared" si="24"/>
        <v>-200041764.5598634</v>
      </c>
      <c r="J119" s="13">
        <f t="shared" si="25"/>
        <v>231689110.1986119</v>
      </c>
      <c r="K119" s="13">
        <f t="shared" si="26"/>
        <v>-16065998.650408262</v>
      </c>
      <c r="L119" s="13">
        <f t="shared" si="27"/>
        <v>183975765.90945512</v>
      </c>
      <c r="M119" s="13">
        <f t="shared" si="28"/>
        <v>31647345.638748493</v>
      </c>
      <c r="N119" s="13">
        <f t="shared" si="29"/>
        <v>-200041764.5598634</v>
      </c>
      <c r="O119" s="13">
        <f t="shared" si="30"/>
        <v>0</v>
      </c>
    </row>
    <row r="120" spans="2:15" ht="12.75">
      <c r="B120" s="14">
        <v>119</v>
      </c>
      <c r="C120" s="13">
        <f t="shared" si="21"/>
        <v>36720.85646312451</v>
      </c>
      <c r="D120" s="9">
        <f t="shared" si="20"/>
        <v>-10002088.227993181</v>
      </c>
      <c r="E120" s="13">
        <f t="shared" si="22"/>
        <v>10038809.084456304</v>
      </c>
      <c r="F120" s="13">
        <f t="shared" si="23"/>
        <v>273.3816705647208</v>
      </c>
      <c r="G120" s="13">
        <f>D120/C120</f>
        <v>-272.3816705647209</v>
      </c>
      <c r="H120" s="13">
        <f>SUM(E$2:$E120)</f>
        <v>210180573.64431986</v>
      </c>
      <c r="I120" s="13">
        <f t="shared" si="24"/>
        <v>-210080573.64431974</v>
      </c>
      <c r="J120" s="13">
        <f t="shared" si="25"/>
        <v>243310286.56500566</v>
      </c>
      <c r="K120" s="13">
        <f t="shared" si="26"/>
        <v>-16424039.479879556</v>
      </c>
      <c r="L120" s="13">
        <f t="shared" si="27"/>
        <v>193656534.16444018</v>
      </c>
      <c r="M120" s="13">
        <f t="shared" si="28"/>
        <v>33229712.92068593</v>
      </c>
      <c r="N120" s="13">
        <f t="shared" si="29"/>
        <v>-210080573.64431974</v>
      </c>
      <c r="O120" s="13">
        <f t="shared" si="30"/>
        <v>0</v>
      </c>
    </row>
    <row r="121" spans="2:15" ht="12.75">
      <c r="B121" s="14">
        <v>120</v>
      </c>
      <c r="C121" s="13">
        <f t="shared" si="21"/>
        <v>36720.85646312451</v>
      </c>
      <c r="D121" s="9">
        <f t="shared" si="20"/>
        <v>-10504028.682215994</v>
      </c>
      <c r="E121" s="13">
        <f t="shared" si="22"/>
        <v>10540749.538679123</v>
      </c>
      <c r="F121" s="13">
        <f t="shared" si="23"/>
        <v>287.05075409295694</v>
      </c>
      <c r="G121" s="13">
        <f>D121/C121</f>
        <v>-286.0507540929568</v>
      </c>
      <c r="H121" s="13">
        <f>SUM(E$2:$E121)</f>
        <v>220721323.18299899</v>
      </c>
      <c r="I121" s="13">
        <f t="shared" si="24"/>
        <v>-220621323.18299884</v>
      </c>
      <c r="J121" s="13">
        <f t="shared" si="25"/>
        <v>255512521.74971905</v>
      </c>
      <c r="K121" s="13">
        <f t="shared" si="26"/>
        <v>-16789241.125940267</v>
      </c>
      <c r="L121" s="13">
        <f t="shared" si="27"/>
        <v>203832082.05705857</v>
      </c>
      <c r="M121" s="13">
        <f t="shared" si="28"/>
        <v>34891198.56672022</v>
      </c>
      <c r="N121" s="13">
        <f t="shared" si="29"/>
        <v>-220621323.18299884</v>
      </c>
      <c r="O121" s="13">
        <f t="shared" si="30"/>
        <v>0</v>
      </c>
    </row>
    <row r="122" spans="2:15" ht="12.75">
      <c r="B122" s="14">
        <v>121</v>
      </c>
      <c r="C122" s="13">
        <f t="shared" si="21"/>
        <v>36720.85646312451</v>
      </c>
      <c r="D122" s="9">
        <f t="shared" si="20"/>
        <v>-11031066.159149952</v>
      </c>
      <c r="E122" s="13">
        <f t="shared" si="22"/>
        <v>11067787.015613077</v>
      </c>
      <c r="F122" s="13">
        <f t="shared" si="23"/>
        <v>301.40329179760477</v>
      </c>
      <c r="G122" s="13">
        <f>D122/C122</f>
        <v>-300.40329179760477</v>
      </c>
      <c r="H122" s="13">
        <f>SUM(E$2:$E122)</f>
        <v>231789110.19861206</v>
      </c>
      <c r="I122" s="13">
        <f t="shared" si="24"/>
        <v>-231689110.19861194</v>
      </c>
      <c r="J122" s="13">
        <f t="shared" si="25"/>
        <v>268324868.69366816</v>
      </c>
      <c r="K122" s="13">
        <f t="shared" si="26"/>
        <v>-17161746.8049222</v>
      </c>
      <c r="L122" s="13">
        <f t="shared" si="27"/>
        <v>214527363.39368975</v>
      </c>
      <c r="M122" s="13">
        <f t="shared" si="28"/>
        <v>36635758.495056234</v>
      </c>
      <c r="N122" s="13">
        <f t="shared" si="29"/>
        <v>-231689110.19861192</v>
      </c>
      <c r="O122" s="13">
        <f t="shared" si="30"/>
        <v>-2.9802322387695312E-08</v>
      </c>
    </row>
    <row r="123" spans="2:15" ht="12.75">
      <c r="B123" s="14">
        <v>122</v>
      </c>
      <c r="C123" s="13">
        <f t="shared" si="21"/>
        <v>36720.85646312451</v>
      </c>
      <c r="D123" s="9">
        <f t="shared" si="20"/>
        <v>-11584455.509930607</v>
      </c>
      <c r="E123" s="13">
        <f t="shared" si="22"/>
        <v>11621176.366393732</v>
      </c>
      <c r="F123" s="13">
        <f t="shared" si="23"/>
        <v>316.47345638748504</v>
      </c>
      <c r="G123" s="13">
        <f>D123/C123</f>
        <v>-315.473456387485</v>
      </c>
      <c r="H123" s="13">
        <f>SUM(E$2:$E123)</f>
        <v>243410286.5650058</v>
      </c>
      <c r="I123" s="13">
        <f t="shared" si="24"/>
        <v>-243310286.56500566</v>
      </c>
      <c r="J123" s="13">
        <f t="shared" si="25"/>
        <v>281777832.9848147</v>
      </c>
      <c r="K123" s="13">
        <f t="shared" si="26"/>
        <v>-17541702.59748376</v>
      </c>
      <c r="L123" s="13">
        <f t="shared" si="27"/>
        <v>225768583.9675219</v>
      </c>
      <c r="M123" s="13">
        <f t="shared" si="28"/>
        <v>38467546.41980905</v>
      </c>
      <c r="N123" s="13">
        <f t="shared" si="29"/>
        <v>-243310286.56500566</v>
      </c>
      <c r="O123" s="13">
        <f t="shared" si="30"/>
        <v>0</v>
      </c>
    </row>
    <row r="124" spans="2:15" ht="12.75">
      <c r="B124" s="14">
        <v>123</v>
      </c>
      <c r="C124" s="13">
        <f t="shared" si="21"/>
        <v>36720.85646312451</v>
      </c>
      <c r="D124" s="9">
        <f t="shared" si="20"/>
        <v>-12165514.328250293</v>
      </c>
      <c r="E124" s="13">
        <f t="shared" si="22"/>
        <v>12202235.18471342</v>
      </c>
      <c r="F124" s="13">
        <f t="shared" si="23"/>
        <v>332.2971292068593</v>
      </c>
      <c r="G124" s="13">
        <f>D124/C124</f>
        <v>-331.2971292068592</v>
      </c>
      <c r="H124" s="13">
        <f>SUM(E$2:$E124)</f>
        <v>255612521.74971923</v>
      </c>
      <c r="I124" s="13">
        <f t="shared" si="24"/>
        <v>-255512521.74971905</v>
      </c>
      <c r="J124" s="13">
        <f t="shared" si="25"/>
        <v>295903445.49051857</v>
      </c>
      <c r="K124" s="13">
        <f t="shared" si="26"/>
        <v>-17929257.505896565</v>
      </c>
      <c r="L124" s="13">
        <f t="shared" si="27"/>
        <v>237583264.2438225</v>
      </c>
      <c r="M124" s="13">
        <f t="shared" si="28"/>
        <v>40390923.7407995</v>
      </c>
      <c r="N124" s="13">
        <f t="shared" si="29"/>
        <v>-255512521.74971908</v>
      </c>
      <c r="O124" s="13">
        <f t="shared" si="30"/>
        <v>2.9802322387695312E-08</v>
      </c>
    </row>
    <row r="125" spans="2:15" ht="12.75">
      <c r="B125" s="14">
        <v>124</v>
      </c>
      <c r="C125" s="13">
        <f t="shared" si="21"/>
        <v>36720.85646312451</v>
      </c>
      <c r="D125" s="9">
        <f t="shared" si="20"/>
        <v>-12775626.08748596</v>
      </c>
      <c r="E125" s="13">
        <f t="shared" si="22"/>
        <v>12812346.94394909</v>
      </c>
      <c r="F125" s="13">
        <f t="shared" si="23"/>
        <v>348.91198566720226</v>
      </c>
      <c r="G125" s="13">
        <f>D125/C125</f>
        <v>-347.9119856672021</v>
      </c>
      <c r="H125" s="13">
        <f>SUM(E$2:$E125)</f>
        <v>268424868.69366834</v>
      </c>
      <c r="I125" s="13">
        <f t="shared" si="24"/>
        <v>-268324868.69366807</v>
      </c>
      <c r="J125" s="13">
        <f t="shared" si="25"/>
        <v>310735338.6215076</v>
      </c>
      <c r="K125" s="13">
        <f t="shared" si="26"/>
        <v>-18324563.512477625</v>
      </c>
      <c r="L125" s="13">
        <f t="shared" si="27"/>
        <v>250000305.18119043</v>
      </c>
      <c r="M125" s="13">
        <f t="shared" si="28"/>
        <v>42410469.92783947</v>
      </c>
      <c r="N125" s="13">
        <f t="shared" si="29"/>
        <v>-268324868.69366813</v>
      </c>
      <c r="O125" s="13">
        <f t="shared" si="30"/>
        <v>5.960464477539063E-08</v>
      </c>
    </row>
    <row r="126" spans="2:15" ht="12.75">
      <c r="B126" s="14">
        <v>125</v>
      </c>
      <c r="C126" s="13">
        <f t="shared" si="21"/>
        <v>36720.85646312451</v>
      </c>
      <c r="D126" s="9">
        <f t="shared" si="20"/>
        <v>-13416243.43468342</v>
      </c>
      <c r="E126" s="13">
        <f t="shared" si="22"/>
        <v>13452964.291146543</v>
      </c>
      <c r="F126" s="13">
        <f t="shared" si="23"/>
        <v>366.35758495056234</v>
      </c>
      <c r="G126" s="13">
        <f>D126/C126</f>
        <v>-365.35758495056234</v>
      </c>
      <c r="H126" s="13">
        <f>SUM(E$2:$E126)</f>
        <v>281877832.9848149</v>
      </c>
      <c r="I126" s="13">
        <f t="shared" si="24"/>
        <v>-281777832.9848147</v>
      </c>
      <c r="J126" s="13">
        <f t="shared" si="25"/>
        <v>326308826.4090461</v>
      </c>
      <c r="K126" s="13">
        <f t="shared" si="26"/>
        <v>-18727775.6391903</v>
      </c>
      <c r="L126" s="13">
        <f t="shared" si="27"/>
        <v>263050057.3456244</v>
      </c>
      <c r="M126" s="13">
        <f t="shared" si="28"/>
        <v>44530993.424231455</v>
      </c>
      <c r="N126" s="13">
        <f t="shared" si="29"/>
        <v>-281777832.98481464</v>
      </c>
      <c r="O126" s="13">
        <f t="shared" si="30"/>
        <v>-5.960464477539063E-08</v>
      </c>
    </row>
    <row r="127" spans="2:15" ht="12.75">
      <c r="B127" s="14">
        <v>126</v>
      </c>
      <c r="C127" s="13">
        <f t="shared" si="21"/>
        <v>36720.85646312451</v>
      </c>
      <c r="D127" s="9">
        <f t="shared" si="20"/>
        <v>-14088891.649240742</v>
      </c>
      <c r="E127" s="13">
        <f t="shared" si="22"/>
        <v>14125612.505703872</v>
      </c>
      <c r="F127" s="13">
        <f t="shared" si="23"/>
        <v>384.6754641980905</v>
      </c>
      <c r="G127" s="13">
        <f>D127/C127</f>
        <v>-383.6754641980903</v>
      </c>
      <c r="H127" s="13">
        <f>SUM(E$2:$E127)</f>
        <v>296003445.49051875</v>
      </c>
      <c r="I127" s="13">
        <f t="shared" si="24"/>
        <v>-295903445.49051845</v>
      </c>
      <c r="J127" s="13">
        <f t="shared" si="25"/>
        <v>342660988.5859614</v>
      </c>
      <c r="K127" s="13">
        <f t="shared" si="26"/>
        <v>-19139052.00843723</v>
      </c>
      <c r="L127" s="13">
        <f t="shared" si="27"/>
        <v>276764393.48208123</v>
      </c>
      <c r="M127" s="13">
        <f t="shared" si="28"/>
        <v>46757543.095443</v>
      </c>
      <c r="N127" s="13">
        <f t="shared" si="29"/>
        <v>-295903445.4905184</v>
      </c>
      <c r="O127" s="13">
        <f t="shared" si="30"/>
        <v>-5.960464477539063E-08</v>
      </c>
    </row>
    <row r="128" spans="2:15" ht="12.75">
      <c r="B128" s="14">
        <v>127</v>
      </c>
      <c r="C128" s="13">
        <f t="shared" si="21"/>
        <v>36720.85646312451</v>
      </c>
      <c r="D128" s="9">
        <f t="shared" si="20"/>
        <v>-14795172.274525939</v>
      </c>
      <c r="E128" s="13">
        <f t="shared" si="22"/>
        <v>14831893.13098906</v>
      </c>
      <c r="F128" s="13">
        <f t="shared" si="23"/>
        <v>403.90923740799485</v>
      </c>
      <c r="G128" s="13">
        <f>D128/C128</f>
        <v>-402.90923740799496</v>
      </c>
      <c r="H128" s="13">
        <f>SUM(E$2:$E128)</f>
        <v>310835338.6215078</v>
      </c>
      <c r="I128" s="13">
        <f t="shared" si="24"/>
        <v>-310735338.6215076</v>
      </c>
      <c r="J128" s="13">
        <f t="shared" si="25"/>
        <v>359830758.8717228</v>
      </c>
      <c r="K128" s="13">
        <f t="shared" si="26"/>
        <v>-19558553.905069098</v>
      </c>
      <c r="L128" s="13">
        <f t="shared" si="27"/>
        <v>291176784.7164385</v>
      </c>
      <c r="M128" s="13">
        <f t="shared" si="28"/>
        <v>49095420.25021517</v>
      </c>
      <c r="N128" s="13">
        <f t="shared" si="29"/>
        <v>-310735338.62150764</v>
      </c>
      <c r="O128" s="13">
        <f t="shared" si="30"/>
        <v>5.960464477539063E-08</v>
      </c>
    </row>
    <row r="129" spans="2:15" ht="12.75">
      <c r="B129" s="14">
        <v>128</v>
      </c>
      <c r="C129" s="13">
        <f t="shared" si="21"/>
        <v>36720.85646312451</v>
      </c>
      <c r="D129" s="9">
        <f t="shared" si="20"/>
        <v>-15536766.93107539</v>
      </c>
      <c r="E129" s="13">
        <f t="shared" si="22"/>
        <v>15573487.78753852</v>
      </c>
      <c r="F129" s="13">
        <f t="shared" si="23"/>
        <v>424.1046992783948</v>
      </c>
      <c r="G129" s="13">
        <f>D129/C129</f>
        <v>-423.10469927839466</v>
      </c>
      <c r="H129" s="13">
        <f>SUM(E$2:$E129)</f>
        <v>326408826.40904635</v>
      </c>
      <c r="I129" s="13">
        <f t="shared" si="24"/>
        <v>-326308826.40904605</v>
      </c>
      <c r="J129" s="13">
        <f t="shared" si="25"/>
        <v>377859017.67177206</v>
      </c>
      <c r="K129" s="13">
        <f t="shared" si="26"/>
        <v>-19986445.83963361</v>
      </c>
      <c r="L129" s="13">
        <f t="shared" si="27"/>
        <v>306322380.56941247</v>
      </c>
      <c r="M129" s="13">
        <f t="shared" si="28"/>
        <v>51550191.262725934</v>
      </c>
      <c r="N129" s="13">
        <f t="shared" si="29"/>
        <v>-326308826.4090461</v>
      </c>
      <c r="O129" s="13">
        <f t="shared" si="30"/>
        <v>5.960464477539063E-08</v>
      </c>
    </row>
    <row r="130" spans="2:15" ht="12.75">
      <c r="B130" s="14">
        <v>129</v>
      </c>
      <c r="C130" s="13">
        <f t="shared" si="21"/>
        <v>36720.85646312451</v>
      </c>
      <c r="D130" s="9">
        <f t="shared" si="20"/>
        <v>-16315441.320452318</v>
      </c>
      <c r="E130" s="13">
        <f t="shared" si="22"/>
        <v>16352162.176915446</v>
      </c>
      <c r="F130" s="13">
        <f t="shared" si="23"/>
        <v>445.3099342423145</v>
      </c>
      <c r="G130" s="13">
        <f>D130/C130</f>
        <v>-444.3099342423144</v>
      </c>
      <c r="H130" s="13">
        <f>SUM(E$2:$E130)</f>
        <v>342760988.5859618</v>
      </c>
      <c r="I130" s="13">
        <f t="shared" si="24"/>
        <v>-342660988.5859615</v>
      </c>
      <c r="J130" s="13">
        <f t="shared" si="25"/>
        <v>396788689.41182375</v>
      </c>
      <c r="K130" s="13">
        <f t="shared" si="26"/>
        <v>-20422895.612889398</v>
      </c>
      <c r="L130" s="13">
        <f t="shared" si="27"/>
        <v>322238092.9730721</v>
      </c>
      <c r="M130" s="13">
        <f t="shared" si="28"/>
        <v>54127700.82586224</v>
      </c>
      <c r="N130" s="13">
        <f t="shared" si="29"/>
        <v>-342660988.5859615</v>
      </c>
      <c r="O130" s="13">
        <f t="shared" si="30"/>
        <v>0</v>
      </c>
    </row>
    <row r="131" spans="2:15" ht="12.75">
      <c r="B131" s="14">
        <v>130</v>
      </c>
      <c r="C131" s="13">
        <f t="shared" si="21"/>
        <v>36720.85646312451</v>
      </c>
      <c r="D131" s="9">
        <f t="shared" si="20"/>
        <v>-17133049.429298088</v>
      </c>
      <c r="E131" s="13">
        <f t="shared" si="22"/>
        <v>17169770.28576122</v>
      </c>
      <c r="F131" s="13">
        <f t="shared" si="23"/>
        <v>467.57543095443026</v>
      </c>
      <c r="G131" s="13">
        <f>D131/C131</f>
        <v>-466.5754309544301</v>
      </c>
      <c r="H131" s="13">
        <f>SUM(E$2:$E131)</f>
        <v>359930758.87172306</v>
      </c>
      <c r="I131" s="13">
        <f t="shared" si="24"/>
        <v>-359830758.8717227</v>
      </c>
      <c r="J131" s="13">
        <f t="shared" si="25"/>
        <v>416664844.738878</v>
      </c>
      <c r="K131" s="13">
        <f t="shared" si="26"/>
        <v>-20868074.381610308</v>
      </c>
      <c r="L131" s="13">
        <f t="shared" si="27"/>
        <v>338962684.49011236</v>
      </c>
      <c r="M131" s="13">
        <f t="shared" si="28"/>
        <v>56834085.86715534</v>
      </c>
      <c r="N131" s="13">
        <f t="shared" si="29"/>
        <v>-359830758.8717227</v>
      </c>
      <c r="O131" s="13">
        <f t="shared" si="30"/>
        <v>0</v>
      </c>
    </row>
    <row r="132" spans="2:15" ht="12.75">
      <c r="B132" s="14">
        <v>131</v>
      </c>
      <c r="C132" s="13">
        <f t="shared" si="21"/>
        <v>36720.85646312451</v>
      </c>
      <c r="D132" s="9">
        <f t="shared" si="20"/>
        <v>-17991537.943586152</v>
      </c>
      <c r="E132" s="13">
        <f t="shared" si="22"/>
        <v>18028258.80004928</v>
      </c>
      <c r="F132" s="13">
        <f t="shared" si="23"/>
        <v>490.95420250215176</v>
      </c>
      <c r="G132" s="13">
        <f>D132/C132</f>
        <v>-489.9542025021517</v>
      </c>
      <c r="H132" s="13">
        <f>SUM(E$2:$E132)</f>
        <v>377959017.67177236</v>
      </c>
      <c r="I132" s="13">
        <f t="shared" si="24"/>
        <v>-377859017.671772</v>
      </c>
      <c r="J132" s="13">
        <f t="shared" si="25"/>
        <v>437534807.83228505</v>
      </c>
      <c r="K132" s="13">
        <f t="shared" si="26"/>
        <v>-21322156.725705646</v>
      </c>
      <c r="L132" s="13">
        <f t="shared" si="27"/>
        <v>356536860.9460664</v>
      </c>
      <c r="M132" s="13">
        <f t="shared" si="28"/>
        <v>59675790.16051311</v>
      </c>
      <c r="N132" s="13">
        <f t="shared" si="29"/>
        <v>-377859017.67177194</v>
      </c>
      <c r="O132" s="13">
        <f t="shared" si="30"/>
        <v>-5.960464477539063E-08</v>
      </c>
    </row>
    <row r="133" spans="2:15" ht="12.75">
      <c r="B133" s="14">
        <v>132</v>
      </c>
      <c r="C133" s="13">
        <f t="shared" si="21"/>
        <v>36720.85646312451</v>
      </c>
      <c r="D133" s="9">
        <f aca="true" t="shared" si="31" ref="D133:D196">($A$3*(I133+E133))</f>
        <v>-18892950.883588616</v>
      </c>
      <c r="E133" s="13">
        <f t="shared" si="22"/>
        <v>18929671.740051743</v>
      </c>
      <c r="F133" s="13">
        <f t="shared" si="23"/>
        <v>515.5019126272593</v>
      </c>
      <c r="G133" s="13">
        <f>D133/C133</f>
        <v>-514.5019126272592</v>
      </c>
      <c r="H133" s="13">
        <f>SUM(E$2:$E133)</f>
        <v>396888689.4118241</v>
      </c>
      <c r="I133" s="13">
        <f t="shared" si="24"/>
        <v>-396788689.41182375</v>
      </c>
      <c r="J133" s="13">
        <f t="shared" si="25"/>
        <v>459448269.0803625</v>
      </c>
      <c r="K133" s="13">
        <f t="shared" si="26"/>
        <v>-21785320.716682877</v>
      </c>
      <c r="L133" s="13">
        <f t="shared" si="27"/>
        <v>375003368.6951409</v>
      </c>
      <c r="M133" s="13">
        <f t="shared" si="28"/>
        <v>62659579.668538764</v>
      </c>
      <c r="N133" s="13">
        <f t="shared" si="29"/>
        <v>-396788689.41182375</v>
      </c>
      <c r="O133" s="13">
        <f t="shared" si="30"/>
        <v>0</v>
      </c>
    </row>
    <row r="134" spans="2:15" ht="12.75">
      <c r="B134" s="14">
        <v>133</v>
      </c>
      <c r="C134" s="13">
        <f t="shared" si="21"/>
        <v>36720.85646312451</v>
      </c>
      <c r="D134" s="9">
        <f t="shared" si="31"/>
        <v>-19839434.47059121</v>
      </c>
      <c r="E134" s="13">
        <f t="shared" si="22"/>
        <v>19876155.32705433</v>
      </c>
      <c r="F134" s="13">
        <f t="shared" si="23"/>
        <v>541.2770082586223</v>
      </c>
      <c r="G134" s="13">
        <f>D134/C134</f>
        <v>-540.2770082586225</v>
      </c>
      <c r="H134" s="13">
        <f>SUM(E$2:$E134)</f>
        <v>416764844.7388784</v>
      </c>
      <c r="I134" s="13">
        <f t="shared" si="24"/>
        <v>-416664844.73887813</v>
      </c>
      <c r="J134" s="13">
        <f t="shared" si="25"/>
        <v>482457403.3908438</v>
      </c>
      <c r="K134" s="13">
        <f t="shared" si="26"/>
        <v>-22257747.987479664</v>
      </c>
      <c r="L134" s="13">
        <f t="shared" si="27"/>
        <v>394407096.75139844</v>
      </c>
      <c r="M134" s="13">
        <f t="shared" si="28"/>
        <v>65792558.651965715</v>
      </c>
      <c r="N134" s="13">
        <f t="shared" si="29"/>
        <v>-416664844.7388781</v>
      </c>
      <c r="O134" s="13">
        <f t="shared" si="30"/>
        <v>-5.960464477539063E-08</v>
      </c>
    </row>
    <row r="135" spans="2:15" ht="12.75">
      <c r="B135" s="14">
        <v>134</v>
      </c>
      <c r="C135" s="13">
        <f aca="true" t="shared" si="32" ref="C135:C198">$A$23</f>
        <v>36720.85646312451</v>
      </c>
      <c r="D135" s="9">
        <f t="shared" si="31"/>
        <v>-20833242.23694392</v>
      </c>
      <c r="E135" s="13">
        <f t="shared" si="22"/>
        <v>20869963.09340705</v>
      </c>
      <c r="F135" s="13">
        <f t="shared" si="23"/>
        <v>568.3408586715535</v>
      </c>
      <c r="G135" s="13">
        <f>D135/C135</f>
        <v>-567.3408586715534</v>
      </c>
      <c r="H135" s="13">
        <f>SUM(E$2:$E135)</f>
        <v>437634807.83228546</v>
      </c>
      <c r="I135" s="13">
        <f t="shared" si="24"/>
        <v>-437534807.83228505</v>
      </c>
      <c r="J135" s="13">
        <f t="shared" si="25"/>
        <v>506616994.416849</v>
      </c>
      <c r="K135" s="13">
        <f t="shared" si="26"/>
        <v>-22739623.803692378</v>
      </c>
      <c r="L135" s="13">
        <f t="shared" si="27"/>
        <v>414795184.02859265</v>
      </c>
      <c r="M135" s="13">
        <f t="shared" si="28"/>
        <v>69082186.58456399</v>
      </c>
      <c r="N135" s="13">
        <f t="shared" si="29"/>
        <v>-437534807.83228505</v>
      </c>
      <c r="O135" s="13">
        <f t="shared" si="30"/>
        <v>0</v>
      </c>
    </row>
    <row r="136" spans="2:15" ht="12.75">
      <c r="B136" s="14">
        <v>135</v>
      </c>
      <c r="C136" s="13">
        <f t="shared" si="32"/>
        <v>36720.85646312451</v>
      </c>
      <c r="D136" s="9">
        <f t="shared" si="31"/>
        <v>-21876740.391614273</v>
      </c>
      <c r="E136" s="13">
        <f t="shared" si="22"/>
        <v>21913461.2480774</v>
      </c>
      <c r="F136" s="13">
        <f t="shared" si="23"/>
        <v>596.7579016051311</v>
      </c>
      <c r="G136" s="13">
        <f>D136/C136</f>
        <v>-595.7579016051311</v>
      </c>
      <c r="H136" s="13">
        <f>SUM(E$2:$E136)</f>
        <v>459548269.08036286</v>
      </c>
      <c r="I136" s="13">
        <f t="shared" si="24"/>
        <v>-459448269.0803625</v>
      </c>
      <c r="J136" s="13">
        <f t="shared" si="25"/>
        <v>531984564.9941547</v>
      </c>
      <c r="K136" s="13">
        <f t="shared" si="26"/>
        <v>-23231137.136229347</v>
      </c>
      <c r="L136" s="13">
        <f t="shared" si="27"/>
        <v>436217131.94413316</v>
      </c>
      <c r="M136" s="13">
        <f t="shared" si="28"/>
        <v>72536295.9137922</v>
      </c>
      <c r="N136" s="13">
        <f t="shared" si="29"/>
        <v>-459448269.0803625</v>
      </c>
      <c r="O136" s="13">
        <f t="shared" si="30"/>
        <v>0</v>
      </c>
    </row>
    <row r="137" spans="2:15" ht="12.75">
      <c r="B137" s="14">
        <v>136</v>
      </c>
      <c r="C137" s="13">
        <f t="shared" si="32"/>
        <v>36720.85646312451</v>
      </c>
      <c r="D137" s="9">
        <f t="shared" si="31"/>
        <v>-22972413.454018142</v>
      </c>
      <c r="E137" s="13">
        <f t="shared" si="22"/>
        <v>23009134.310481273</v>
      </c>
      <c r="F137" s="13">
        <f t="shared" si="23"/>
        <v>626.5957966853878</v>
      </c>
      <c r="G137" s="13">
        <f>D137/C137</f>
        <v>-625.5957966853877</v>
      </c>
      <c r="H137" s="13">
        <f>SUM(E$2:$E137)</f>
        <v>482557403.3908441</v>
      </c>
      <c r="I137" s="13">
        <f t="shared" si="24"/>
        <v>-482457403.3908437</v>
      </c>
      <c r="J137" s="13">
        <f t="shared" si="25"/>
        <v>558620514.1003255</v>
      </c>
      <c r="K137" s="13">
        <f t="shared" si="26"/>
        <v>-23732480.735417068</v>
      </c>
      <c r="L137" s="13">
        <f t="shared" si="27"/>
        <v>458724922.6554266</v>
      </c>
      <c r="M137" s="13">
        <f t="shared" si="28"/>
        <v>76163110.7094818</v>
      </c>
      <c r="N137" s="13">
        <f t="shared" si="29"/>
        <v>-482457403.39084363</v>
      </c>
      <c r="O137" s="13">
        <f t="shared" si="30"/>
        <v>-5.960464477539063E-08</v>
      </c>
    </row>
    <row r="138" spans="2:15" ht="12.75">
      <c r="B138" s="14">
        <v>137</v>
      </c>
      <c r="C138" s="13">
        <f t="shared" si="32"/>
        <v>36720.85646312451</v>
      </c>
      <c r="D138" s="9">
        <f t="shared" si="31"/>
        <v>-24122870.16954221</v>
      </c>
      <c r="E138" s="13">
        <f t="shared" si="22"/>
        <v>24159591.026005335</v>
      </c>
      <c r="F138" s="13">
        <f t="shared" si="23"/>
        <v>657.9255865196571</v>
      </c>
      <c r="G138" s="13">
        <f>D138/C138</f>
        <v>-656.925586519657</v>
      </c>
      <c r="H138" s="13">
        <f>SUM(E$2:$E138)</f>
        <v>506716994.41684943</v>
      </c>
      <c r="I138" s="13">
        <f t="shared" si="24"/>
        <v>-506616994.4168491</v>
      </c>
      <c r="J138" s="13">
        <f t="shared" si="25"/>
        <v>586588260.6618049</v>
      </c>
      <c r="K138" s="13">
        <f t="shared" si="26"/>
        <v>-24243851.206588537</v>
      </c>
      <c r="L138" s="13">
        <f t="shared" si="27"/>
        <v>482373143.2102605</v>
      </c>
      <c r="M138" s="13">
        <f t="shared" si="28"/>
        <v>79971266.2449559</v>
      </c>
      <c r="N138" s="13">
        <f t="shared" si="29"/>
        <v>-506616994.416849</v>
      </c>
      <c r="O138" s="13">
        <f t="shared" si="30"/>
        <v>-5.960464477539063E-08</v>
      </c>
    </row>
    <row r="139" spans="2:15" ht="12.75">
      <c r="B139" s="14">
        <v>138</v>
      </c>
      <c r="C139" s="13">
        <f t="shared" si="32"/>
        <v>36720.85646312451</v>
      </c>
      <c r="D139" s="9">
        <f t="shared" si="31"/>
        <v>-25330849.720842477</v>
      </c>
      <c r="E139" s="13">
        <f t="shared" si="22"/>
        <v>25367570.5773056</v>
      </c>
      <c r="F139" s="13">
        <f t="shared" si="23"/>
        <v>690.8218658456399</v>
      </c>
      <c r="G139" s="13">
        <f>D139/C139</f>
        <v>-689.82186584564</v>
      </c>
      <c r="H139" s="13">
        <f>SUM(E$2:$E139)</f>
        <v>532084564.99415505</v>
      </c>
      <c r="I139" s="13">
        <f t="shared" si="24"/>
        <v>-531984564.9941547</v>
      </c>
      <c r="J139" s="13">
        <f t="shared" si="25"/>
        <v>615954394.5513583</v>
      </c>
      <c r="K139" s="13">
        <f t="shared" si="26"/>
        <v>-24765449.087183427</v>
      </c>
      <c r="L139" s="13">
        <f t="shared" si="27"/>
        <v>507219115.9069713</v>
      </c>
      <c r="M139" s="13">
        <f t="shared" si="28"/>
        <v>83969829.5572037</v>
      </c>
      <c r="N139" s="13">
        <f t="shared" si="29"/>
        <v>-531984564.99415463</v>
      </c>
      <c r="O139" s="13">
        <f t="shared" si="30"/>
        <v>-5.960464477539063E-08</v>
      </c>
    </row>
    <row r="140" spans="2:15" ht="12.75">
      <c r="B140" s="14">
        <v>139</v>
      </c>
      <c r="C140" s="13">
        <f t="shared" si="32"/>
        <v>36720.85646312451</v>
      </c>
      <c r="D140" s="9">
        <f t="shared" si="31"/>
        <v>-26599228.24970775</v>
      </c>
      <c r="E140" s="13">
        <f t="shared" si="22"/>
        <v>26635949.106170885</v>
      </c>
      <c r="F140" s="13">
        <f t="shared" si="23"/>
        <v>725.3629591379221</v>
      </c>
      <c r="G140" s="13">
        <f>D140/C140</f>
        <v>-724.3629591379218</v>
      </c>
      <c r="H140" s="13">
        <f>SUM(E$2:$E140)</f>
        <v>558720514.100326</v>
      </c>
      <c r="I140" s="13">
        <f t="shared" si="24"/>
        <v>-558620514.1003255</v>
      </c>
      <c r="J140" s="13">
        <f t="shared" si="25"/>
        <v>646788835.1353893</v>
      </c>
      <c r="K140" s="13">
        <f t="shared" si="26"/>
        <v>-25297478.925390217</v>
      </c>
      <c r="L140" s="13">
        <f t="shared" si="27"/>
        <v>533323035.1749352</v>
      </c>
      <c r="M140" s="13">
        <f t="shared" si="28"/>
        <v>88168321.03506388</v>
      </c>
      <c r="N140" s="13">
        <f t="shared" si="29"/>
        <v>-558620514.1003255</v>
      </c>
      <c r="O140" s="13">
        <f t="shared" si="30"/>
        <v>0</v>
      </c>
    </row>
    <row r="141" spans="2:15" ht="12.75">
      <c r="B141" s="14">
        <v>140</v>
      </c>
      <c r="C141" s="13">
        <f t="shared" si="32"/>
        <v>36720.85646312451</v>
      </c>
      <c r="D141" s="9">
        <f t="shared" si="31"/>
        <v>-27931025.705016293</v>
      </c>
      <c r="E141" s="13">
        <f t="shared" si="22"/>
        <v>27967746.561479427</v>
      </c>
      <c r="F141" s="13">
        <f t="shared" si="23"/>
        <v>761.631107094818</v>
      </c>
      <c r="G141" s="13">
        <f>D141/C141</f>
        <v>-760.6311070948178</v>
      </c>
      <c r="H141" s="13">
        <f>SUM(E$2:$E141)</f>
        <v>586688260.6618054</v>
      </c>
      <c r="I141" s="13">
        <f t="shared" si="24"/>
        <v>-586588260.6618048</v>
      </c>
      <c r="J141" s="13">
        <f t="shared" si="25"/>
        <v>679164997.7486218</v>
      </c>
      <c r="K141" s="13">
        <f t="shared" si="26"/>
        <v>-25840149.360361148</v>
      </c>
      <c r="L141" s="13">
        <f t="shared" si="27"/>
        <v>560748111.3014437</v>
      </c>
      <c r="M141" s="13">
        <f t="shared" si="28"/>
        <v>92576737.08681706</v>
      </c>
      <c r="N141" s="13">
        <f t="shared" si="29"/>
        <v>-586588260.6618048</v>
      </c>
      <c r="O141" s="13">
        <f t="shared" si="30"/>
        <v>0</v>
      </c>
    </row>
    <row r="142" spans="2:15" ht="12.75">
      <c r="B142" s="14">
        <v>141</v>
      </c>
      <c r="C142" s="13">
        <f t="shared" si="32"/>
        <v>36720.85646312451</v>
      </c>
      <c r="D142" s="9">
        <f t="shared" si="31"/>
        <v>-29329413.03309027</v>
      </c>
      <c r="E142" s="13">
        <f t="shared" si="22"/>
        <v>29366133.889553394</v>
      </c>
      <c r="F142" s="13">
        <f t="shared" si="23"/>
        <v>799.7126624495589</v>
      </c>
      <c r="G142" s="13">
        <f>D142/C142</f>
        <v>-798.7126624495589</v>
      </c>
      <c r="H142" s="13">
        <f>SUM(E$2:$E142)</f>
        <v>616054394.5513588</v>
      </c>
      <c r="I142" s="13">
        <f t="shared" si="24"/>
        <v>-615954394.5513583</v>
      </c>
      <c r="J142" s="13">
        <f t="shared" si="25"/>
        <v>713159968.4925163</v>
      </c>
      <c r="K142" s="13">
        <f t="shared" si="26"/>
        <v>-26393673.20403149</v>
      </c>
      <c r="L142" s="13">
        <f t="shared" si="27"/>
        <v>589560721.3473269</v>
      </c>
      <c r="M142" s="13">
        <f t="shared" si="28"/>
        <v>97205573.94115794</v>
      </c>
      <c r="N142" s="13">
        <f t="shared" si="29"/>
        <v>-615954394.5513583</v>
      </c>
      <c r="O142" s="13">
        <f t="shared" si="30"/>
        <v>0</v>
      </c>
    </row>
    <row r="143" spans="2:15" ht="12.75">
      <c r="B143" s="14">
        <v>142</v>
      </c>
      <c r="C143" s="13">
        <f t="shared" si="32"/>
        <v>36720.85646312451</v>
      </c>
      <c r="D143" s="9">
        <f t="shared" si="31"/>
        <v>-30797719.727567926</v>
      </c>
      <c r="E143" s="13">
        <f t="shared" si="22"/>
        <v>30834440.58403107</v>
      </c>
      <c r="F143" s="13">
        <f t="shared" si="23"/>
        <v>839.6982955720371</v>
      </c>
      <c r="G143" s="13">
        <f>D143/C143</f>
        <v>-838.6982955720365</v>
      </c>
      <c r="H143" s="13">
        <f>SUM(E$2:$E143)</f>
        <v>646888835.1353899</v>
      </c>
      <c r="I143" s="13">
        <f t="shared" si="24"/>
        <v>-646788835.1353891</v>
      </c>
      <c r="J143" s="13">
        <f t="shared" si="25"/>
        <v>748854687.7736049</v>
      </c>
      <c r="K143" s="13">
        <f t="shared" si="26"/>
        <v>-26958267.52457525</v>
      </c>
      <c r="L143" s="13">
        <f t="shared" si="27"/>
        <v>619830567.6108139</v>
      </c>
      <c r="M143" s="13">
        <f t="shared" si="28"/>
        <v>102065852.6382158</v>
      </c>
      <c r="N143" s="13">
        <f t="shared" si="29"/>
        <v>-646788835.1353891</v>
      </c>
      <c r="O143" s="13">
        <f t="shared" si="30"/>
        <v>0</v>
      </c>
    </row>
    <row r="144" spans="2:15" ht="12.75">
      <c r="B144" s="14">
        <v>143</v>
      </c>
      <c r="C144" s="13">
        <f t="shared" si="32"/>
        <v>36720.85646312451</v>
      </c>
      <c r="D144" s="9">
        <f t="shared" si="31"/>
        <v>-32339441.756769497</v>
      </c>
      <c r="E144" s="13">
        <f t="shared" si="22"/>
        <v>32376162.613232616</v>
      </c>
      <c r="F144" s="13">
        <f t="shared" si="23"/>
        <v>881.6832103506387</v>
      </c>
      <c r="G144" s="13">
        <f>D144/C144</f>
        <v>-880.6832103506388</v>
      </c>
      <c r="H144" s="13">
        <f>SUM(E$2:$E144)</f>
        <v>679264997.7486225</v>
      </c>
      <c r="I144" s="13">
        <f t="shared" si="24"/>
        <v>-679164997.748622</v>
      </c>
      <c r="J144" s="13">
        <f t="shared" si="25"/>
        <v>786334143.0187486</v>
      </c>
      <c r="K144" s="13">
        <f t="shared" si="26"/>
        <v>-27534153.731529877</v>
      </c>
      <c r="L144" s="13">
        <f t="shared" si="27"/>
        <v>651630844.0170921</v>
      </c>
      <c r="M144" s="13">
        <f t="shared" si="28"/>
        <v>107169145.27012664</v>
      </c>
      <c r="N144" s="13">
        <f t="shared" si="29"/>
        <v>-679164997.748622</v>
      </c>
      <c r="O144" s="13">
        <f t="shared" si="30"/>
        <v>0</v>
      </c>
    </row>
    <row r="145" spans="2:15" ht="12.75">
      <c r="B145" s="14">
        <v>144</v>
      </c>
      <c r="C145" s="13">
        <f t="shared" si="32"/>
        <v>36720.85646312451</v>
      </c>
      <c r="D145" s="9">
        <f t="shared" si="31"/>
        <v>-33958249.88743113</v>
      </c>
      <c r="E145" s="13">
        <f t="shared" si="22"/>
        <v>33994970.74389426</v>
      </c>
      <c r="F145" s="13">
        <f t="shared" si="23"/>
        <v>925.7673708681708</v>
      </c>
      <c r="G145" s="13">
        <f>D145/C145</f>
        <v>-924.7673708681708</v>
      </c>
      <c r="H145" s="13">
        <f>SUM(E$2:$E145)</f>
        <v>713259968.4925168</v>
      </c>
      <c r="I145" s="13">
        <f t="shared" si="24"/>
        <v>-713159968.4925162</v>
      </c>
      <c r="J145" s="13">
        <f t="shared" si="25"/>
        <v>825687571.0261489</v>
      </c>
      <c r="K145" s="13">
        <f t="shared" si="26"/>
        <v>-28121557.6626236</v>
      </c>
      <c r="L145" s="13">
        <f t="shared" si="27"/>
        <v>685038410.8298925</v>
      </c>
      <c r="M145" s="13">
        <f t="shared" si="28"/>
        <v>112527602.53363295</v>
      </c>
      <c r="N145" s="13">
        <f t="shared" si="29"/>
        <v>-713159968.4925159</v>
      </c>
      <c r="O145" s="13">
        <f t="shared" si="30"/>
        <v>-2.384185791015625E-07</v>
      </c>
    </row>
    <row r="146" spans="2:15" ht="12.75">
      <c r="B146" s="14">
        <v>145</v>
      </c>
      <c r="C146" s="13">
        <f t="shared" si="32"/>
        <v>36720.85646312451</v>
      </c>
      <c r="D146" s="9">
        <f t="shared" si="31"/>
        <v>-35657998.42462584</v>
      </c>
      <c r="E146" s="13">
        <f t="shared" si="22"/>
        <v>35694719.28108896</v>
      </c>
      <c r="F146" s="13">
        <f t="shared" si="23"/>
        <v>972.0557394115792</v>
      </c>
      <c r="G146" s="13">
        <f>D146/C146</f>
        <v>-971.0557394115791</v>
      </c>
      <c r="H146" s="13">
        <f>SUM(E$2:$E146)</f>
        <v>748954687.7736057</v>
      </c>
      <c r="I146" s="13">
        <f t="shared" si="24"/>
        <v>-748854687.7736051</v>
      </c>
      <c r="J146" s="13">
        <f t="shared" si="25"/>
        <v>867008670.4339197</v>
      </c>
      <c r="K146" s="13">
        <f t="shared" si="26"/>
        <v>-28720709.672339205</v>
      </c>
      <c r="L146" s="13">
        <f t="shared" si="27"/>
        <v>720133978.1012659</v>
      </c>
      <c r="M146" s="13">
        <f t="shared" si="28"/>
        <v>118153982.66031462</v>
      </c>
      <c r="N146" s="13">
        <f t="shared" si="29"/>
        <v>-748854687.7736051</v>
      </c>
      <c r="O146" s="13">
        <f t="shared" si="30"/>
        <v>0</v>
      </c>
    </row>
    <row r="147" spans="2:15" ht="12.75">
      <c r="B147" s="14">
        <v>146</v>
      </c>
      <c r="C147" s="13">
        <f t="shared" si="32"/>
        <v>36720.85646312451</v>
      </c>
      <c r="D147" s="9">
        <f t="shared" si="31"/>
        <v>-37442734.38868028</v>
      </c>
      <c r="E147" s="13">
        <f t="shared" si="22"/>
        <v>37479455.24514342</v>
      </c>
      <c r="F147" s="13">
        <f t="shared" si="23"/>
        <v>1020.6585263821585</v>
      </c>
      <c r="G147" s="13">
        <f>D147/C147</f>
        <v>-1019.658526382158</v>
      </c>
      <c r="H147" s="13">
        <f>SUM(E$2:$E147)</f>
        <v>786434143.0187491</v>
      </c>
      <c r="I147" s="13">
        <f t="shared" si="24"/>
        <v>-786334143.0187484</v>
      </c>
      <c r="J147" s="13">
        <f t="shared" si="25"/>
        <v>910395824.8120788</v>
      </c>
      <c r="K147" s="13">
        <f t="shared" si="26"/>
        <v>-29331844.7222491</v>
      </c>
      <c r="L147" s="13">
        <f t="shared" si="27"/>
        <v>757002298.2964993</v>
      </c>
      <c r="M147" s="13">
        <f t="shared" si="28"/>
        <v>124061681.79333033</v>
      </c>
      <c r="N147" s="13">
        <f t="shared" si="29"/>
        <v>-786334143.0187485</v>
      </c>
      <c r="O147" s="13">
        <f t="shared" si="30"/>
        <v>1.1920928955078125E-07</v>
      </c>
    </row>
    <row r="148" spans="2:15" ht="12.75">
      <c r="B148" s="14">
        <v>147</v>
      </c>
      <c r="C148" s="13">
        <f t="shared" si="32"/>
        <v>36720.85646312451</v>
      </c>
      <c r="D148" s="9">
        <f t="shared" si="31"/>
        <v>-39316707.15093745</v>
      </c>
      <c r="E148" s="13">
        <f t="shared" si="22"/>
        <v>39353428.00740059</v>
      </c>
      <c r="F148" s="13">
        <f t="shared" si="23"/>
        <v>1071.6914527012661</v>
      </c>
      <c r="G148" s="13">
        <f>D148/C148</f>
        <v>-1070.691452701266</v>
      </c>
      <c r="H148" s="13">
        <f>SUM(E$2:$E148)</f>
        <v>825787571.0261497</v>
      </c>
      <c r="I148" s="13">
        <f t="shared" si="24"/>
        <v>-825687571.026149</v>
      </c>
      <c r="J148" s="13">
        <f t="shared" si="25"/>
        <v>955952336.909146</v>
      </c>
      <c r="K148" s="13">
        <f t="shared" si="26"/>
        <v>-29955202.473157212</v>
      </c>
      <c r="L148" s="13">
        <f t="shared" si="27"/>
        <v>795732368.5529919</v>
      </c>
      <c r="M148" s="13">
        <f t="shared" si="28"/>
        <v>130264765.88299686</v>
      </c>
      <c r="N148" s="13">
        <f t="shared" si="29"/>
        <v>-825687571.026149</v>
      </c>
      <c r="O148" s="13">
        <f t="shared" si="30"/>
        <v>0</v>
      </c>
    </row>
    <row r="149" spans="2:15" ht="12.75">
      <c r="B149" s="14">
        <v>148</v>
      </c>
      <c r="C149" s="13">
        <f t="shared" si="32"/>
        <v>36720.85646312451</v>
      </c>
      <c r="D149" s="9">
        <f t="shared" si="31"/>
        <v>-41284378.55130749</v>
      </c>
      <c r="E149" s="13">
        <f t="shared" si="22"/>
        <v>41321099.40777062</v>
      </c>
      <c r="F149" s="13">
        <f t="shared" si="23"/>
        <v>1125.2760253363297</v>
      </c>
      <c r="G149" s="13">
        <f>D149/C149</f>
        <v>-1124.2760253363294</v>
      </c>
      <c r="H149" s="13">
        <f>SUM(E$2:$E149)</f>
        <v>867108670.4339204</v>
      </c>
      <c r="I149" s="13">
        <f t="shared" si="24"/>
        <v>-867008670.4339197</v>
      </c>
      <c r="J149" s="13">
        <f t="shared" si="25"/>
        <v>1003786674.6110665</v>
      </c>
      <c r="K149" s="13">
        <f t="shared" si="26"/>
        <v>-30591027.37908348</v>
      </c>
      <c r="L149" s="13">
        <f t="shared" si="27"/>
        <v>836417643.0548362</v>
      </c>
      <c r="M149" s="13">
        <f t="shared" si="28"/>
        <v>136778004.1771467</v>
      </c>
      <c r="N149" s="13">
        <f t="shared" si="29"/>
        <v>-867008670.4339198</v>
      </c>
      <c r="O149" s="13">
        <f t="shared" si="30"/>
        <v>1.1920928955078125E-07</v>
      </c>
    </row>
    <row r="150" spans="2:15" ht="12.75">
      <c r="B150" s="14">
        <v>149</v>
      </c>
      <c r="C150" s="13">
        <f t="shared" si="32"/>
        <v>36720.85646312451</v>
      </c>
      <c r="D150" s="9">
        <f t="shared" si="31"/>
        <v>-43350433.521696016</v>
      </c>
      <c r="E150" s="13">
        <f t="shared" si="22"/>
        <v>43387154.37815915</v>
      </c>
      <c r="F150" s="13">
        <f t="shared" si="23"/>
        <v>1181.5398266031461</v>
      </c>
      <c r="G150" s="13">
        <f>D150/C150</f>
        <v>-1180.539826603146</v>
      </c>
      <c r="H150" s="13">
        <f>SUM(E$2:$E150)</f>
        <v>910495824.8120795</v>
      </c>
      <c r="I150" s="13">
        <f t="shared" si="24"/>
        <v>-910395824.8120787</v>
      </c>
      <c r="J150" s="13">
        <f t="shared" si="25"/>
        <v>1054012729.1980828</v>
      </c>
      <c r="K150" s="13">
        <f t="shared" si="26"/>
        <v>-31239568.783128265</v>
      </c>
      <c r="L150" s="13">
        <f t="shared" si="27"/>
        <v>879156256.0289505</v>
      </c>
      <c r="M150" s="13">
        <f t="shared" si="28"/>
        <v>143616904.38600403</v>
      </c>
      <c r="N150" s="13">
        <f t="shared" si="29"/>
        <v>-910395824.8120787</v>
      </c>
      <c r="O150" s="13">
        <f t="shared" si="30"/>
        <v>0</v>
      </c>
    </row>
    <row r="151" spans="2:15" ht="12.75">
      <c r="B151" s="14">
        <v>150</v>
      </c>
      <c r="C151" s="13">
        <f t="shared" si="32"/>
        <v>36720.85646312451</v>
      </c>
      <c r="D151" s="9">
        <f t="shared" si="31"/>
        <v>-45519791.24060397</v>
      </c>
      <c r="E151" s="13">
        <f t="shared" si="22"/>
        <v>45556512.09706711</v>
      </c>
      <c r="F151" s="13">
        <f t="shared" si="23"/>
        <v>1240.6168179333035</v>
      </c>
      <c r="G151" s="13">
        <f>D151/C151</f>
        <v>-1239.616817933303</v>
      </c>
      <c r="H151" s="13">
        <f>SUM(E$2:$E151)</f>
        <v>956052336.9091467</v>
      </c>
      <c r="I151" s="13">
        <f t="shared" si="24"/>
        <v>-955952336.9091457</v>
      </c>
      <c r="J151" s="13">
        <f t="shared" si="25"/>
        <v>1106750086.5144498</v>
      </c>
      <c r="K151" s="13">
        <f t="shared" si="26"/>
        <v>-31901081.015253957</v>
      </c>
      <c r="L151" s="13">
        <f t="shared" si="27"/>
        <v>924051255.8938918</v>
      </c>
      <c r="M151" s="13">
        <f t="shared" si="28"/>
        <v>150797749.6053042</v>
      </c>
      <c r="N151" s="13">
        <f t="shared" si="29"/>
        <v>-955952336.9091456</v>
      </c>
      <c r="O151" s="13">
        <f t="shared" si="30"/>
        <v>-1.1920928955078125E-07</v>
      </c>
    </row>
    <row r="152" spans="2:15" ht="12.75">
      <c r="B152" s="14">
        <v>151</v>
      </c>
      <c r="C152" s="13">
        <f t="shared" si="32"/>
        <v>36720.85646312451</v>
      </c>
      <c r="D152" s="9">
        <f t="shared" si="31"/>
        <v>-47797616.84545733</v>
      </c>
      <c r="E152" s="13">
        <f t="shared" si="22"/>
        <v>47834337.70192046</v>
      </c>
      <c r="F152" s="13">
        <f t="shared" si="23"/>
        <v>1302.6476588299683</v>
      </c>
      <c r="G152" s="13">
        <f>D152/C152</f>
        <v>-1301.6476588299683</v>
      </c>
      <c r="H152" s="13">
        <f>SUM(E$2:$E152)</f>
        <v>1003886674.6110672</v>
      </c>
      <c r="I152" s="13">
        <f t="shared" si="24"/>
        <v>-1003786674.6110663</v>
      </c>
      <c r="J152" s="13">
        <f t="shared" si="25"/>
        <v>1162124311.6966357</v>
      </c>
      <c r="K152" s="13">
        <f t="shared" si="26"/>
        <v>-32575823.492022168</v>
      </c>
      <c r="L152" s="13">
        <f t="shared" si="27"/>
        <v>971210851.1190442</v>
      </c>
      <c r="M152" s="13">
        <f t="shared" si="28"/>
        <v>158337637.08556947</v>
      </c>
      <c r="N152" s="13">
        <f t="shared" si="29"/>
        <v>-1003786674.6110662</v>
      </c>
      <c r="O152" s="13">
        <f t="shared" si="30"/>
        <v>-1.1920928955078125E-07</v>
      </c>
    </row>
    <row r="153" spans="2:15" ht="12.75">
      <c r="B153" s="14">
        <v>152</v>
      </c>
      <c r="C153" s="13">
        <f t="shared" si="32"/>
        <v>36720.85646312451</v>
      </c>
      <c r="D153" s="9">
        <f t="shared" si="31"/>
        <v>-50189333.73055336</v>
      </c>
      <c r="E153" s="13">
        <f t="shared" si="22"/>
        <v>50226054.58701649</v>
      </c>
      <c r="F153" s="13">
        <f t="shared" si="23"/>
        <v>1367.7800417714673</v>
      </c>
      <c r="G153" s="13">
        <f>D153/C153</f>
        <v>-1366.7800417714668</v>
      </c>
      <c r="H153" s="13">
        <f>SUM(E$2:$E153)</f>
        <v>1054112729.1980836</v>
      </c>
      <c r="I153" s="13">
        <f t="shared" si="24"/>
        <v>-1054012729.1980827</v>
      </c>
      <c r="J153" s="13">
        <f t="shared" si="25"/>
        <v>1220267248.1379306</v>
      </c>
      <c r="K153" s="13">
        <f t="shared" si="26"/>
        <v>-33264060.81832574</v>
      </c>
      <c r="L153" s="13">
        <f t="shared" si="27"/>
        <v>1020748668.3797569</v>
      </c>
      <c r="M153" s="13">
        <f t="shared" si="28"/>
        <v>166254518.93984792</v>
      </c>
      <c r="N153" s="13">
        <f t="shared" si="29"/>
        <v>-1054012729.1980827</v>
      </c>
      <c r="O153" s="13">
        <f t="shared" si="30"/>
        <v>0</v>
      </c>
    </row>
    <row r="154" spans="2:15" ht="12.75">
      <c r="B154" s="14">
        <v>153</v>
      </c>
      <c r="C154" s="13">
        <f t="shared" si="32"/>
        <v>36720.85646312451</v>
      </c>
      <c r="D154" s="9">
        <f t="shared" si="31"/>
        <v>-52700636.45990417</v>
      </c>
      <c r="E154" s="13">
        <f t="shared" si="22"/>
        <v>52737357.316367306</v>
      </c>
      <c r="F154" s="13">
        <f t="shared" si="23"/>
        <v>1436.1690438600401</v>
      </c>
      <c r="G154" s="13">
        <f>D154/C154</f>
        <v>-1435.16904386004</v>
      </c>
      <c r="H154" s="13">
        <f>SUM(E$2:$E154)</f>
        <v>1106850086.514451</v>
      </c>
      <c r="I154" s="13">
        <f t="shared" si="24"/>
        <v>-1106750086.5144498</v>
      </c>
      <c r="J154" s="13">
        <f t="shared" si="25"/>
        <v>1281317331.4012902</v>
      </c>
      <c r="K154" s="13">
        <f t="shared" si="26"/>
        <v>-33966062.89115538</v>
      </c>
      <c r="L154" s="13">
        <f t="shared" si="27"/>
        <v>1072784023.6232945</v>
      </c>
      <c r="M154" s="13">
        <f t="shared" si="28"/>
        <v>174567244.8868403</v>
      </c>
      <c r="N154" s="13">
        <f t="shared" si="29"/>
        <v>-1106750086.5144498</v>
      </c>
      <c r="O154" s="13">
        <f t="shared" si="30"/>
        <v>0</v>
      </c>
    </row>
    <row r="155" spans="2:15" ht="12.75">
      <c r="B155" s="14">
        <v>154</v>
      </c>
      <c r="C155" s="13">
        <f t="shared" si="32"/>
        <v>36720.85646312451</v>
      </c>
      <c r="D155" s="9">
        <f t="shared" si="31"/>
        <v>-55337504.32572254</v>
      </c>
      <c r="E155" s="13">
        <f t="shared" si="22"/>
        <v>55374225.18218567</v>
      </c>
      <c r="F155" s="13">
        <f t="shared" si="23"/>
        <v>1507.9774960530422</v>
      </c>
      <c r="G155" s="13">
        <f>D155/C155</f>
        <v>-1506.977496053042</v>
      </c>
      <c r="H155" s="13">
        <f>SUM(E$2:$E155)</f>
        <v>1162224311.6966367</v>
      </c>
      <c r="I155" s="13">
        <f t="shared" si="24"/>
        <v>-1162124311.6966355</v>
      </c>
      <c r="J155" s="13">
        <f t="shared" si="25"/>
        <v>1345419918.8278177</v>
      </c>
      <c r="K155" s="13">
        <f t="shared" si="26"/>
        <v>-34682105.005441606</v>
      </c>
      <c r="L155" s="13">
        <f t="shared" si="27"/>
        <v>1127442206.6911938</v>
      </c>
      <c r="M155" s="13">
        <f t="shared" si="28"/>
        <v>183295607.13118234</v>
      </c>
      <c r="N155" s="13">
        <f t="shared" si="29"/>
        <v>-1162124311.6966352</v>
      </c>
      <c r="O155" s="13">
        <f t="shared" si="30"/>
        <v>-2.384185791015625E-07</v>
      </c>
    </row>
    <row r="156" spans="2:15" ht="12.75">
      <c r="B156" s="14">
        <v>155</v>
      </c>
      <c r="C156" s="13">
        <f t="shared" si="32"/>
        <v>36720.85646312451</v>
      </c>
      <c r="D156" s="9">
        <f t="shared" si="31"/>
        <v>-58106215.58483183</v>
      </c>
      <c r="E156" s="13">
        <f t="shared" si="22"/>
        <v>58142936.44129496</v>
      </c>
      <c r="F156" s="13">
        <f t="shared" si="23"/>
        <v>1583.3763708556944</v>
      </c>
      <c r="G156" s="13">
        <f>D156/C156</f>
        <v>-1582.3763708556942</v>
      </c>
      <c r="H156" s="13">
        <f>SUM(E$2:$E156)</f>
        <v>1220367248.1379316</v>
      </c>
      <c r="I156" s="13">
        <f t="shared" si="24"/>
        <v>-1220267248.1379304</v>
      </c>
      <c r="J156" s="13">
        <f t="shared" si="25"/>
        <v>1412727635.6256719</v>
      </c>
      <c r="K156" s="13">
        <f t="shared" si="26"/>
        <v>-35412467.96201356</v>
      </c>
      <c r="L156" s="13">
        <f t="shared" si="27"/>
        <v>1184854780.175917</v>
      </c>
      <c r="M156" s="13">
        <f t="shared" si="28"/>
        <v>192460387.48774147</v>
      </c>
      <c r="N156" s="13">
        <f t="shared" si="29"/>
        <v>-1220267248.1379304</v>
      </c>
      <c r="O156" s="13">
        <f t="shared" si="30"/>
        <v>0</v>
      </c>
    </row>
    <row r="157" spans="2:15" ht="12.75">
      <c r="B157" s="14">
        <v>156</v>
      </c>
      <c r="C157" s="13">
        <f t="shared" si="32"/>
        <v>36720.85646312451</v>
      </c>
      <c r="D157" s="9">
        <f t="shared" si="31"/>
        <v>-61013362.40689658</v>
      </c>
      <c r="E157" s="13">
        <f t="shared" si="22"/>
        <v>61050083.26335972</v>
      </c>
      <c r="F157" s="13">
        <f t="shared" si="23"/>
        <v>1662.5451893984796</v>
      </c>
      <c r="G157" s="13">
        <f>D157/C157</f>
        <v>-1661.5451893984791</v>
      </c>
      <c r="H157" s="13">
        <f>SUM(E$2:$E157)</f>
        <v>1281417331.4012914</v>
      </c>
      <c r="I157" s="13">
        <f t="shared" si="24"/>
        <v>-1281317331.4012902</v>
      </c>
      <c r="J157" s="13">
        <f t="shared" si="25"/>
        <v>1483400738.2634184</v>
      </c>
      <c r="K157" s="13">
        <f t="shared" si="26"/>
        <v>-36157438.17771695</v>
      </c>
      <c r="L157" s="13">
        <f t="shared" si="27"/>
        <v>1245159893.2235732</v>
      </c>
      <c r="M157" s="13">
        <f t="shared" si="28"/>
        <v>202083406.86212853</v>
      </c>
      <c r="N157" s="13">
        <f t="shared" si="29"/>
        <v>-1281317331.40129</v>
      </c>
      <c r="O157" s="13">
        <f t="shared" si="30"/>
        <v>-2.384185791015625E-07</v>
      </c>
    </row>
    <row r="158" spans="2:15" ht="12.75">
      <c r="B158" s="14">
        <v>157</v>
      </c>
      <c r="C158" s="13">
        <f t="shared" si="32"/>
        <v>36720.85646312451</v>
      </c>
      <c r="D158" s="9">
        <f t="shared" si="31"/>
        <v>-64065866.570064574</v>
      </c>
      <c r="E158" s="13">
        <f t="shared" si="22"/>
        <v>64102587.426527694</v>
      </c>
      <c r="F158" s="13">
        <f t="shared" si="23"/>
        <v>1745.672448868403</v>
      </c>
      <c r="G158" s="13">
        <f>D158/C158</f>
        <v>-1744.6724488684033</v>
      </c>
      <c r="H158" s="13">
        <f>SUM(E$2:$E158)</f>
        <v>1345519918.827819</v>
      </c>
      <c r="I158" s="13">
        <f t="shared" si="24"/>
        <v>-1345419918.8278182</v>
      </c>
      <c r="J158" s="13">
        <f t="shared" si="25"/>
        <v>1557607496.033053</v>
      </c>
      <c r="K158" s="13">
        <f t="shared" si="26"/>
        <v>-36917307.79773442</v>
      </c>
      <c r="L158" s="13">
        <f t="shared" si="27"/>
        <v>1308502611.0300837</v>
      </c>
      <c r="M158" s="13">
        <f t="shared" si="28"/>
        <v>212187577.205235</v>
      </c>
      <c r="N158" s="13">
        <f t="shared" si="29"/>
        <v>-1345419918.827818</v>
      </c>
      <c r="O158" s="13">
        <f t="shared" si="30"/>
        <v>-2.384185791015625E-07</v>
      </c>
    </row>
    <row r="159" spans="2:15" ht="12.75">
      <c r="B159" s="14">
        <v>158</v>
      </c>
      <c r="C159" s="13">
        <f t="shared" si="32"/>
        <v>36720.85646312451</v>
      </c>
      <c r="D159" s="9">
        <f t="shared" si="31"/>
        <v>-67270995.94139093</v>
      </c>
      <c r="E159" s="13">
        <f t="shared" si="22"/>
        <v>67307716.7978541</v>
      </c>
      <c r="F159" s="13">
        <f t="shared" si="23"/>
        <v>1832.9560713118237</v>
      </c>
      <c r="G159" s="13">
        <f>D159/C159</f>
        <v>-1831.9560713118228</v>
      </c>
      <c r="H159" s="13">
        <f>SUM(E$2:$E159)</f>
        <v>1412827635.6256733</v>
      </c>
      <c r="I159" s="13">
        <f t="shared" si="24"/>
        <v>-1412727635.6256716</v>
      </c>
      <c r="J159" s="13">
        <f t="shared" si="25"/>
        <v>1635524591.6911683</v>
      </c>
      <c r="K159" s="13">
        <f t="shared" si="26"/>
        <v>-37692374.810152225</v>
      </c>
      <c r="L159" s="13">
        <f t="shared" si="27"/>
        <v>1375035260.8155193</v>
      </c>
      <c r="M159" s="13">
        <f t="shared" si="28"/>
        <v>222796956.06549668</v>
      </c>
      <c r="N159" s="13">
        <f t="shared" si="29"/>
        <v>-1412727635.6256716</v>
      </c>
      <c r="O159" s="13">
        <f t="shared" si="30"/>
        <v>0</v>
      </c>
    </row>
    <row r="160" spans="2:15" ht="12.75">
      <c r="B160" s="14">
        <v>159</v>
      </c>
      <c r="C160" s="13">
        <f t="shared" si="32"/>
        <v>36720.85646312451</v>
      </c>
      <c r="D160" s="9">
        <f t="shared" si="31"/>
        <v>-70636381.78128366</v>
      </c>
      <c r="E160" s="13">
        <f t="shared" si="22"/>
        <v>70673102.63774678</v>
      </c>
      <c r="F160" s="13">
        <f t="shared" si="23"/>
        <v>1924.6038748774145</v>
      </c>
      <c r="G160" s="13">
        <f>D160/C160</f>
        <v>-1923.6038748774147</v>
      </c>
      <c r="H160" s="13">
        <f>SUM(E$2:$E160)</f>
        <v>1483500738.26342</v>
      </c>
      <c r="I160" s="13">
        <f t="shared" si="24"/>
        <v>-1483400738.263419</v>
      </c>
      <c r="J160" s="13">
        <f t="shared" si="25"/>
        <v>1717337542.1321905</v>
      </c>
      <c r="K160" s="13">
        <f t="shared" si="26"/>
        <v>-38482943.1628184</v>
      </c>
      <c r="L160" s="13">
        <f t="shared" si="27"/>
        <v>1444917795.1006005</v>
      </c>
      <c r="M160" s="13">
        <f t="shared" si="28"/>
        <v>233936803.86877158</v>
      </c>
      <c r="N160" s="13">
        <f t="shared" si="29"/>
        <v>-1483400738.263419</v>
      </c>
      <c r="O160" s="13">
        <f t="shared" si="30"/>
        <v>0</v>
      </c>
    </row>
    <row r="161" spans="2:15" ht="12.75">
      <c r="B161" s="14">
        <v>160</v>
      </c>
      <c r="C161" s="13">
        <f t="shared" si="32"/>
        <v>36720.85646312451</v>
      </c>
      <c r="D161" s="9">
        <f t="shared" si="31"/>
        <v>-74170036.91317098</v>
      </c>
      <c r="E161" s="13">
        <f t="shared" si="22"/>
        <v>74206757.76963414</v>
      </c>
      <c r="F161" s="13">
        <f t="shared" si="23"/>
        <v>2020.8340686212857</v>
      </c>
      <c r="G161" s="13">
        <f>D161/C161</f>
        <v>-2019.8340686212848</v>
      </c>
      <c r="H161" s="13">
        <f>SUM(E$2:$E161)</f>
        <v>1557707496.0330544</v>
      </c>
      <c r="I161" s="13">
        <f t="shared" si="24"/>
        <v>-1557607496.0330524</v>
      </c>
      <c r="J161" s="13">
        <f t="shared" si="25"/>
        <v>1803241140.0952628</v>
      </c>
      <c r="K161" s="13">
        <f t="shared" si="26"/>
        <v>-39289322.882537894</v>
      </c>
      <c r="L161" s="13">
        <f t="shared" si="27"/>
        <v>1518318173.1505146</v>
      </c>
      <c r="M161" s="13">
        <f t="shared" si="28"/>
        <v>245633644.0622101</v>
      </c>
      <c r="N161" s="13">
        <f t="shared" si="29"/>
        <v>-1557607496.0330527</v>
      </c>
      <c r="O161" s="13">
        <f t="shared" si="30"/>
        <v>2.384185791015625E-07</v>
      </c>
    </row>
    <row r="162" spans="2:15" ht="12.75">
      <c r="B162" s="14">
        <v>161</v>
      </c>
      <c r="C162" s="13">
        <f t="shared" si="32"/>
        <v>36720.85646312451</v>
      </c>
      <c r="D162" s="9">
        <f t="shared" si="31"/>
        <v>-77880374.8016527</v>
      </c>
      <c r="E162" s="13">
        <f t="shared" si="22"/>
        <v>77917095.65811583</v>
      </c>
      <c r="F162" s="13">
        <f t="shared" si="23"/>
        <v>2121.8757720523495</v>
      </c>
      <c r="G162" s="13">
        <f>D162/C162</f>
        <v>-2120.8757720523495</v>
      </c>
      <c r="H162" s="13">
        <f>SUM(E$2:$E162)</f>
        <v>1635624591.6911702</v>
      </c>
      <c r="I162" s="13">
        <f t="shared" si="24"/>
        <v>-1635524591.6911685</v>
      </c>
      <c r="J162" s="13">
        <f t="shared" si="25"/>
        <v>1893439917.956489</v>
      </c>
      <c r="K162" s="13">
        <f t="shared" si="26"/>
        <v>-40111830.19665178</v>
      </c>
      <c r="L162" s="13">
        <f t="shared" si="27"/>
        <v>1595412761.4945168</v>
      </c>
      <c r="M162" s="13">
        <f t="shared" si="28"/>
        <v>257915326.26532066</v>
      </c>
      <c r="N162" s="13">
        <f t="shared" si="29"/>
        <v>-1635524591.6911683</v>
      </c>
      <c r="O162" s="13">
        <f t="shared" si="30"/>
        <v>-2.384185791015625E-07</v>
      </c>
    </row>
    <row r="163" spans="2:15" ht="12.75">
      <c r="B163" s="14">
        <v>162</v>
      </c>
      <c r="C163" s="13">
        <f t="shared" si="32"/>
        <v>36720.85646312451</v>
      </c>
      <c r="D163" s="9">
        <f t="shared" si="31"/>
        <v>-81776229.58455849</v>
      </c>
      <c r="E163" s="13">
        <f t="shared" si="22"/>
        <v>81812950.44102164</v>
      </c>
      <c r="F163" s="13">
        <f t="shared" si="23"/>
        <v>2227.9695606549676</v>
      </c>
      <c r="G163" s="13">
        <f>D163/C163</f>
        <v>-2226.9695606549667</v>
      </c>
      <c r="H163" s="13">
        <f>SUM(E$2:$E163)</f>
        <v>1717437542.132192</v>
      </c>
      <c r="I163" s="13">
        <f t="shared" si="24"/>
        <v>-1717337542.13219</v>
      </c>
      <c r="J163" s="13">
        <f t="shared" si="25"/>
        <v>1988148634.7107766</v>
      </c>
      <c r="K163" s="13">
        <f t="shared" si="26"/>
        <v>-40950787.65704793</v>
      </c>
      <c r="L163" s="13">
        <f t="shared" si="27"/>
        <v>1676386754.475142</v>
      </c>
      <c r="M163" s="13">
        <f t="shared" si="28"/>
        <v>270811092.57858664</v>
      </c>
      <c r="N163" s="13">
        <f t="shared" si="29"/>
        <v>-1717337542.13219</v>
      </c>
      <c r="O163" s="13">
        <f t="shared" si="30"/>
        <v>0</v>
      </c>
    </row>
    <row r="164" spans="2:15" ht="12.75">
      <c r="B164" s="14">
        <v>163</v>
      </c>
      <c r="C164" s="13">
        <f t="shared" si="32"/>
        <v>36720.85646312451</v>
      </c>
      <c r="D164" s="9">
        <f t="shared" si="31"/>
        <v>-85866877.10660958</v>
      </c>
      <c r="E164" s="13">
        <f t="shared" si="22"/>
        <v>85903597.9630727</v>
      </c>
      <c r="F164" s="13">
        <f t="shared" si="23"/>
        <v>2339.3680386877154</v>
      </c>
      <c r="G164" s="13">
        <f>D164/C164</f>
        <v>-2338.3680386877154</v>
      </c>
      <c r="H164" s="13">
        <f>SUM(E$2:$E164)</f>
        <v>1803341140.0952647</v>
      </c>
      <c r="I164" s="13">
        <f t="shared" si="24"/>
        <v>-1803241140.0952628</v>
      </c>
      <c r="J164" s="13">
        <f t="shared" si="25"/>
        <v>2087592787.302779</v>
      </c>
      <c r="K164" s="13">
        <f t="shared" si="26"/>
        <v>-41806524.266652025</v>
      </c>
      <c r="L164" s="13">
        <f t="shared" si="27"/>
        <v>1761434615.8286107</v>
      </c>
      <c r="M164" s="13">
        <f t="shared" si="28"/>
        <v>284351647.207516</v>
      </c>
      <c r="N164" s="13">
        <f t="shared" si="29"/>
        <v>-1803241140.095263</v>
      </c>
      <c r="O164" s="13">
        <f t="shared" si="30"/>
        <v>2.384185791015625E-07</v>
      </c>
    </row>
    <row r="165" spans="2:15" ht="12.75">
      <c r="B165" s="14">
        <v>164</v>
      </c>
      <c r="C165" s="13">
        <f t="shared" si="32"/>
        <v>36720.85646312451</v>
      </c>
      <c r="D165" s="9">
        <f t="shared" si="31"/>
        <v>-90162057.0047632</v>
      </c>
      <c r="E165" s="13">
        <f aca="true" t="shared" si="33" ref="E165:E228">$E$2*(1+$A$3)^(B165-1)</f>
        <v>90198777.86122636</v>
      </c>
      <c r="F165" s="13">
        <f aca="true" t="shared" si="34" ref="F165:F228">(E165/C165)</f>
        <v>2456.3364406221017</v>
      </c>
      <c r="G165" s="13">
        <f>D165/C165</f>
        <v>-2455.336440622101</v>
      </c>
      <c r="H165" s="13">
        <f>SUM(E$2:$E165)</f>
        <v>1893539917.956491</v>
      </c>
      <c r="I165" s="13">
        <f aca="true" t="shared" si="35" ref="I165:I228">$A$5*(1-(((1+$A$3)^B165-1)/$A$3)/$A$25)</f>
        <v>-1893439917.9564886</v>
      </c>
      <c r="J165" s="13">
        <f aca="true" t="shared" si="36" ref="J165:J228">$A$23*((1+$A$3)^(B165)-1)/$A$3</f>
        <v>2192009147.5243807</v>
      </c>
      <c r="K165" s="13">
        <f aca="true" t="shared" si="37" ref="K165:K228">$A$23*(((1+$A$15)^($A$9-B165)-1)/($A$15*(1+$A$15)^($A$9-B165)))</f>
        <v>-42679375.608448185</v>
      </c>
      <c r="L165" s="13">
        <f aca="true" t="shared" si="38" ref="L165:L228">(K165-I165)</f>
        <v>1850760542.3480403</v>
      </c>
      <c r="M165" s="13">
        <f aca="true" t="shared" si="39" ref="M165:M228">$A$5*(1+$A$3)^B165</f>
        <v>298569229.56789184</v>
      </c>
      <c r="N165" s="13">
        <f aca="true" t="shared" si="40" ref="N165:N228">(M165-J165)</f>
        <v>-1893439917.9564888</v>
      </c>
      <c r="O165" s="13">
        <f aca="true" t="shared" si="41" ref="O165:O228">-(N165-I165)</f>
        <v>2.384185791015625E-07</v>
      </c>
    </row>
    <row r="166" spans="2:15" ht="12.75">
      <c r="B166" s="14">
        <v>165</v>
      </c>
      <c r="C166" s="13">
        <f t="shared" si="32"/>
        <v>36720.85646312451</v>
      </c>
      <c r="D166" s="9">
        <f t="shared" si="31"/>
        <v>-94671995.89782453</v>
      </c>
      <c r="E166" s="13">
        <f t="shared" si="33"/>
        <v>94708716.75428766</v>
      </c>
      <c r="F166" s="13">
        <f t="shared" si="34"/>
        <v>2579.153262653206</v>
      </c>
      <c r="G166" s="13">
        <f>D166/C166</f>
        <v>-2578.153262653206</v>
      </c>
      <c r="H166" s="13">
        <f>SUM(E$2:$E166)</f>
        <v>1988248634.7107787</v>
      </c>
      <c r="I166" s="13">
        <f t="shared" si="35"/>
        <v>-1988148634.7107766</v>
      </c>
      <c r="J166" s="13">
        <f t="shared" si="36"/>
        <v>2301646325.757063</v>
      </c>
      <c r="K166" s="13">
        <f t="shared" si="37"/>
        <v>-43569683.97708027</v>
      </c>
      <c r="L166" s="13">
        <f t="shared" si="38"/>
        <v>1944578950.7336962</v>
      </c>
      <c r="M166" s="13">
        <f t="shared" si="39"/>
        <v>313497691.04628646</v>
      </c>
      <c r="N166" s="13">
        <f t="shared" si="40"/>
        <v>-1988148634.7107763</v>
      </c>
      <c r="O166" s="13">
        <f t="shared" si="41"/>
        <v>-2.384185791015625E-07</v>
      </c>
    </row>
    <row r="167" spans="2:15" ht="12.75">
      <c r="B167" s="14">
        <v>166</v>
      </c>
      <c r="C167" s="13">
        <f t="shared" si="32"/>
        <v>36720.85646312451</v>
      </c>
      <c r="D167" s="9">
        <f t="shared" si="31"/>
        <v>-99407431.73553888</v>
      </c>
      <c r="E167" s="13">
        <f t="shared" si="33"/>
        <v>99444152.59200206</v>
      </c>
      <c r="F167" s="13">
        <f t="shared" si="34"/>
        <v>2708.1109257858675</v>
      </c>
      <c r="G167" s="13">
        <f>D167/C167</f>
        <v>-2707.1109257858657</v>
      </c>
      <c r="H167" s="13">
        <f>SUM(E$2:$E167)</f>
        <v>2087692787.3027809</v>
      </c>
      <c r="I167" s="13">
        <f t="shared" si="35"/>
        <v>-2087592787.302778</v>
      </c>
      <c r="J167" s="13">
        <f t="shared" si="36"/>
        <v>2416765362.9013786</v>
      </c>
      <c r="K167" s="13">
        <f t="shared" si="37"/>
        <v>-44477798.513085</v>
      </c>
      <c r="L167" s="13">
        <f t="shared" si="38"/>
        <v>2043114988.789693</v>
      </c>
      <c r="M167" s="13">
        <f t="shared" si="39"/>
        <v>329172575.5986007</v>
      </c>
      <c r="N167" s="13">
        <f t="shared" si="40"/>
        <v>-2087592787.302778</v>
      </c>
      <c r="O167" s="13">
        <f t="shared" si="41"/>
        <v>0</v>
      </c>
    </row>
    <row r="168" spans="2:15" ht="12.75">
      <c r="B168" s="14">
        <v>167</v>
      </c>
      <c r="C168" s="13">
        <f t="shared" si="32"/>
        <v>36720.85646312451</v>
      </c>
      <c r="D168" s="9">
        <f t="shared" si="31"/>
        <v>-104379639.36513902</v>
      </c>
      <c r="E168" s="13">
        <f t="shared" si="33"/>
        <v>104416360.22160214</v>
      </c>
      <c r="F168" s="13">
        <f t="shared" si="34"/>
        <v>2843.51647207516</v>
      </c>
      <c r="G168" s="13">
        <f>D168/C168</f>
        <v>-2842.51647207516</v>
      </c>
      <c r="H168" s="13">
        <f>SUM(E$2:$E168)</f>
        <v>2192109147.524383</v>
      </c>
      <c r="I168" s="13">
        <f t="shared" si="35"/>
        <v>-2192009147.5243807</v>
      </c>
      <c r="J168" s="13">
        <f t="shared" si="36"/>
        <v>2537640351.9029117</v>
      </c>
      <c r="K168" s="13">
        <f t="shared" si="37"/>
        <v>-45404075.33980981</v>
      </c>
      <c r="L168" s="13">
        <f t="shared" si="38"/>
        <v>2146605072.1845708</v>
      </c>
      <c r="M168" s="13">
        <f t="shared" si="39"/>
        <v>345631204.3785308</v>
      </c>
      <c r="N168" s="13">
        <f t="shared" si="40"/>
        <v>-2192009147.5243807</v>
      </c>
      <c r="O168" s="13">
        <f t="shared" si="41"/>
        <v>0</v>
      </c>
    </row>
    <row r="169" spans="2:15" ht="12.75">
      <c r="B169" s="14">
        <v>168</v>
      </c>
      <c r="C169" s="13">
        <f t="shared" si="32"/>
        <v>36720.85646312451</v>
      </c>
      <c r="D169" s="9">
        <f t="shared" si="31"/>
        <v>-109600457.37621911</v>
      </c>
      <c r="E169" s="13">
        <f t="shared" si="33"/>
        <v>109637178.23268227</v>
      </c>
      <c r="F169" s="13">
        <f t="shared" si="34"/>
        <v>2985.6922956789185</v>
      </c>
      <c r="G169" s="13">
        <f>D169/C169</f>
        <v>-2984.6922956789176</v>
      </c>
      <c r="H169" s="13">
        <f>SUM(E$2:$E169)</f>
        <v>2301746325.7570653</v>
      </c>
      <c r="I169" s="13">
        <f t="shared" si="35"/>
        <v>-2301646325.7570624</v>
      </c>
      <c r="J169" s="13">
        <f t="shared" si="36"/>
        <v>2664559090.35452</v>
      </c>
      <c r="K169" s="13">
        <f t="shared" si="37"/>
        <v>-46348877.70306914</v>
      </c>
      <c r="L169" s="13">
        <f t="shared" si="38"/>
        <v>2255297448.053993</v>
      </c>
      <c r="M169" s="13">
        <f t="shared" si="39"/>
        <v>362912764.5974573</v>
      </c>
      <c r="N169" s="13">
        <f t="shared" si="40"/>
        <v>-2301646325.7570624</v>
      </c>
      <c r="O169" s="13">
        <f t="shared" si="41"/>
        <v>0</v>
      </c>
    </row>
    <row r="170" spans="2:15" ht="12.75">
      <c r="B170" s="14">
        <v>169</v>
      </c>
      <c r="C170" s="13">
        <f t="shared" si="32"/>
        <v>36720.85646312451</v>
      </c>
      <c r="D170" s="9">
        <f t="shared" si="31"/>
        <v>-115082316.28785323</v>
      </c>
      <c r="E170" s="13">
        <f t="shared" si="33"/>
        <v>115119037.14431636</v>
      </c>
      <c r="F170" s="13">
        <f t="shared" si="34"/>
        <v>3134.976910462864</v>
      </c>
      <c r="G170" s="13">
        <f>D170/C170</f>
        <v>-3133.9769104628635</v>
      </c>
      <c r="H170" s="13">
        <f>SUM(E$2:$E170)</f>
        <v>2416865362.9013815</v>
      </c>
      <c r="I170" s="13">
        <f t="shared" si="35"/>
        <v>-2416765362.9013786</v>
      </c>
      <c r="J170" s="13">
        <f t="shared" si="36"/>
        <v>2797823765.728709</v>
      </c>
      <c r="K170" s="13">
        <f t="shared" si="37"/>
        <v>-47312576.11359366</v>
      </c>
      <c r="L170" s="13">
        <f t="shared" si="38"/>
        <v>2369452786.787785</v>
      </c>
      <c r="M170" s="13">
        <f t="shared" si="39"/>
        <v>381058402.8273302</v>
      </c>
      <c r="N170" s="13">
        <f t="shared" si="40"/>
        <v>-2416765362.901379</v>
      </c>
      <c r="O170" s="13">
        <f t="shared" si="41"/>
        <v>4.76837158203125E-07</v>
      </c>
    </row>
    <row r="171" spans="2:15" ht="12.75">
      <c r="B171" s="14">
        <v>170</v>
      </c>
      <c r="C171" s="13">
        <f t="shared" si="32"/>
        <v>36720.85646312451</v>
      </c>
      <c r="D171" s="9">
        <f t="shared" si="31"/>
        <v>-120838268.14506906</v>
      </c>
      <c r="E171" s="13">
        <f t="shared" si="33"/>
        <v>120874989.0015322</v>
      </c>
      <c r="F171" s="13">
        <f t="shared" si="34"/>
        <v>3291.7257559860077</v>
      </c>
      <c r="G171" s="13">
        <f>D171/C171</f>
        <v>-3290.7257559860072</v>
      </c>
      <c r="H171" s="13">
        <f>SUM(E$2:$E171)</f>
        <v>2537740351.9029136</v>
      </c>
      <c r="I171" s="13">
        <f t="shared" si="35"/>
        <v>-2537640351.902911</v>
      </c>
      <c r="J171" s="13">
        <f t="shared" si="36"/>
        <v>2937751674.871608</v>
      </c>
      <c r="K171" s="13">
        <f t="shared" si="37"/>
        <v>-48295548.49232864</v>
      </c>
      <c r="L171" s="13">
        <f t="shared" si="38"/>
        <v>2489344803.4105825</v>
      </c>
      <c r="M171" s="13">
        <f t="shared" si="39"/>
        <v>400111322.9686967</v>
      </c>
      <c r="N171" s="13">
        <f t="shared" si="40"/>
        <v>-2537640351.902911</v>
      </c>
      <c r="O171" s="13">
        <f t="shared" si="41"/>
        <v>0</v>
      </c>
    </row>
    <row r="172" spans="2:15" ht="12.75">
      <c r="B172" s="14">
        <v>171</v>
      </c>
      <c r="C172" s="13">
        <f t="shared" si="32"/>
        <v>36720.85646312451</v>
      </c>
      <c r="D172" s="9">
        <f t="shared" si="31"/>
        <v>-126882017.59514564</v>
      </c>
      <c r="E172" s="13">
        <f t="shared" si="33"/>
        <v>126918738.4516088</v>
      </c>
      <c r="F172" s="13">
        <f t="shared" si="34"/>
        <v>3456.3120437853077</v>
      </c>
      <c r="G172" s="13">
        <f>D172/C172</f>
        <v>-3455.3120437853067</v>
      </c>
      <c r="H172" s="13">
        <f>SUM(E$2:$E172)</f>
        <v>2664659090.354522</v>
      </c>
      <c r="I172" s="13">
        <f t="shared" si="35"/>
        <v>-2664559090.3545194</v>
      </c>
      <c r="J172" s="13">
        <f t="shared" si="36"/>
        <v>3084675979.4716516</v>
      </c>
      <c r="K172" s="13">
        <f t="shared" si="37"/>
        <v>-49298180.31863835</v>
      </c>
      <c r="L172" s="13">
        <f t="shared" si="38"/>
        <v>2615260910.035881</v>
      </c>
      <c r="M172" s="13">
        <f t="shared" si="39"/>
        <v>420116889.11713153</v>
      </c>
      <c r="N172" s="13">
        <f t="shared" si="40"/>
        <v>-2664559090.35452</v>
      </c>
      <c r="O172" s="13">
        <f t="shared" si="41"/>
        <v>4.76837158203125E-07</v>
      </c>
    </row>
    <row r="173" spans="2:15" ht="12.75">
      <c r="B173" s="14">
        <v>172</v>
      </c>
      <c r="C173" s="13">
        <f t="shared" si="32"/>
        <v>36720.85646312451</v>
      </c>
      <c r="D173" s="9">
        <f t="shared" si="31"/>
        <v>-133227954.5177261</v>
      </c>
      <c r="E173" s="13">
        <f t="shared" si="33"/>
        <v>133264675.37418926</v>
      </c>
      <c r="F173" s="13">
        <f t="shared" si="34"/>
        <v>3629.1276459745736</v>
      </c>
      <c r="G173" s="13">
        <f>D173/C173</f>
        <v>-3628.1276459745723</v>
      </c>
      <c r="H173" s="13">
        <f>SUM(E$2:$E173)</f>
        <v>2797923765.7287116</v>
      </c>
      <c r="I173" s="13">
        <f t="shared" si="35"/>
        <v>-2797823765.7287087</v>
      </c>
      <c r="J173" s="13">
        <f t="shared" si="36"/>
        <v>3238946499.3016973</v>
      </c>
      <c r="K173" s="13">
        <f t="shared" si="37"/>
        <v>-50320864.78147424</v>
      </c>
      <c r="L173" s="13">
        <f t="shared" si="38"/>
        <v>2747502900.9472346</v>
      </c>
      <c r="M173" s="13">
        <f t="shared" si="39"/>
        <v>441122733.5729881</v>
      </c>
      <c r="N173" s="13">
        <f t="shared" si="40"/>
        <v>-2797823765.728709</v>
      </c>
      <c r="O173" s="13">
        <f t="shared" si="41"/>
        <v>4.76837158203125E-07</v>
      </c>
    </row>
    <row r="174" spans="2:15" ht="12.75">
      <c r="B174" s="14">
        <v>173</v>
      </c>
      <c r="C174" s="13">
        <f t="shared" si="32"/>
        <v>36720.85646312451</v>
      </c>
      <c r="D174" s="9">
        <f t="shared" si="31"/>
        <v>-139891188.28643557</v>
      </c>
      <c r="E174" s="13">
        <f t="shared" si="33"/>
        <v>139927909.1428987</v>
      </c>
      <c r="F174" s="13">
        <f t="shared" si="34"/>
        <v>3810.584028273302</v>
      </c>
      <c r="G174" s="13">
        <f>D174/C174</f>
        <v>-3809.5840282733016</v>
      </c>
      <c r="H174" s="13">
        <f>SUM(E$2:$E174)</f>
        <v>2937851674.87161</v>
      </c>
      <c r="I174" s="13">
        <f t="shared" si="35"/>
        <v>-2937751674.871608</v>
      </c>
      <c r="J174" s="13">
        <f t="shared" si="36"/>
        <v>3400930545.1232457</v>
      </c>
      <c r="K174" s="13">
        <f t="shared" si="37"/>
        <v>-51364002.93356684</v>
      </c>
      <c r="L174" s="13">
        <f t="shared" si="38"/>
        <v>2886387671.9380407</v>
      </c>
      <c r="M174" s="13">
        <f t="shared" si="39"/>
        <v>463178870.25163764</v>
      </c>
      <c r="N174" s="13">
        <f t="shared" si="40"/>
        <v>-2937751674.8716083</v>
      </c>
      <c r="O174" s="13">
        <f t="shared" si="41"/>
        <v>4.76837158203125E-07</v>
      </c>
    </row>
    <row r="175" spans="2:15" ht="12.75">
      <c r="B175" s="14">
        <v>174</v>
      </c>
      <c r="C175" s="13">
        <f t="shared" si="32"/>
        <v>36720.85646312451</v>
      </c>
      <c r="D175" s="9">
        <f t="shared" si="31"/>
        <v>-146887583.7435805</v>
      </c>
      <c r="E175" s="13">
        <f t="shared" si="33"/>
        <v>146924304.60004368</v>
      </c>
      <c r="F175" s="13">
        <f t="shared" si="34"/>
        <v>4001.113229686968</v>
      </c>
      <c r="G175" s="13">
        <f>D175/C175</f>
        <v>-4000.1132296869664</v>
      </c>
      <c r="H175" s="13">
        <f>SUM(E$2:$E175)</f>
        <v>3084775979.471654</v>
      </c>
      <c r="I175" s="13">
        <f t="shared" si="35"/>
        <v>-3084675979.471651</v>
      </c>
      <c r="J175" s="13">
        <f t="shared" si="36"/>
        <v>3571013793.2358704</v>
      </c>
      <c r="K175" s="13">
        <f t="shared" si="37"/>
        <v>-52428003.8487013</v>
      </c>
      <c r="L175" s="13">
        <f t="shared" si="38"/>
        <v>3032247975.6229496</v>
      </c>
      <c r="M175" s="13">
        <f t="shared" si="39"/>
        <v>486337813.7642194</v>
      </c>
      <c r="N175" s="13">
        <f t="shared" si="40"/>
        <v>-3084675979.471651</v>
      </c>
      <c r="O175" s="13">
        <f t="shared" si="41"/>
        <v>0</v>
      </c>
    </row>
    <row r="176" spans="2:15" ht="12.75">
      <c r="B176" s="14">
        <v>175</v>
      </c>
      <c r="C176" s="13">
        <f t="shared" si="32"/>
        <v>36720.85646312451</v>
      </c>
      <c r="D176" s="9">
        <f t="shared" si="31"/>
        <v>-154233798.9735827</v>
      </c>
      <c r="E176" s="13">
        <f t="shared" si="33"/>
        <v>154270519.83004582</v>
      </c>
      <c r="F176" s="13">
        <f t="shared" si="34"/>
        <v>4201.168891171315</v>
      </c>
      <c r="G176" s="13">
        <f>D176/C176</f>
        <v>-4200.168891171315</v>
      </c>
      <c r="H176" s="13">
        <f>SUM(E$2:$E176)</f>
        <v>3239046499.3016996</v>
      </c>
      <c r="I176" s="13">
        <f t="shared" si="35"/>
        <v>-3238946499.3016973</v>
      </c>
      <c r="J176" s="13">
        <f t="shared" si="36"/>
        <v>3749601203.754128</v>
      </c>
      <c r="K176" s="13">
        <f t="shared" si="37"/>
        <v>-53513284.78213845</v>
      </c>
      <c r="L176" s="13">
        <f t="shared" si="38"/>
        <v>3185433214.519559</v>
      </c>
      <c r="M176" s="13">
        <f t="shared" si="39"/>
        <v>510654704.4524304</v>
      </c>
      <c r="N176" s="13">
        <f t="shared" si="40"/>
        <v>-3238946499.3016977</v>
      </c>
      <c r="O176" s="13">
        <f t="shared" si="41"/>
        <v>4.76837158203125E-07</v>
      </c>
    </row>
    <row r="177" spans="2:15" ht="12.75">
      <c r="B177" s="14">
        <v>176</v>
      </c>
      <c r="C177" s="13">
        <f t="shared" si="32"/>
        <v>36720.85646312451</v>
      </c>
      <c r="D177" s="9">
        <f t="shared" si="31"/>
        <v>-161947324.965085</v>
      </c>
      <c r="E177" s="13">
        <f t="shared" si="33"/>
        <v>161984045.82154816</v>
      </c>
      <c r="F177" s="13">
        <f t="shared" si="34"/>
        <v>4411.227335729883</v>
      </c>
      <c r="G177" s="13">
        <f>D177/C177</f>
        <v>-4410.227335729881</v>
      </c>
      <c r="H177" s="13">
        <f>SUM(E$2:$E177)</f>
        <v>3401030545.1232476</v>
      </c>
      <c r="I177" s="13">
        <f t="shared" si="35"/>
        <v>-3400930545.1232452</v>
      </c>
      <c r="J177" s="13">
        <f t="shared" si="36"/>
        <v>3937117984.7982974</v>
      </c>
      <c r="K177" s="13">
        <f t="shared" si="37"/>
        <v>-54620271.33424435</v>
      </c>
      <c r="L177" s="13">
        <f t="shared" si="38"/>
        <v>3346310273.789001</v>
      </c>
      <c r="M177" s="13">
        <f t="shared" si="39"/>
        <v>536187439.675052</v>
      </c>
      <c r="N177" s="13">
        <f t="shared" si="40"/>
        <v>-3400930545.1232452</v>
      </c>
      <c r="O177" s="13">
        <f t="shared" si="41"/>
        <v>0</v>
      </c>
    </row>
    <row r="178" spans="2:15" ht="12.75">
      <c r="B178" s="14">
        <v>177</v>
      </c>
      <c r="C178" s="13">
        <f t="shared" si="32"/>
        <v>36720.85646312451</v>
      </c>
      <c r="D178" s="9">
        <f t="shared" si="31"/>
        <v>-170046527.2561624</v>
      </c>
      <c r="E178" s="13">
        <f t="shared" si="33"/>
        <v>170083248.11262557</v>
      </c>
      <c r="F178" s="13">
        <f t="shared" si="34"/>
        <v>4631.788702516376</v>
      </c>
      <c r="G178" s="13">
        <f>D178/C178</f>
        <v>-4630.788702516375</v>
      </c>
      <c r="H178" s="13">
        <f>SUM(E$2:$E178)</f>
        <v>3571113793.235873</v>
      </c>
      <c r="I178" s="13">
        <f t="shared" si="35"/>
        <v>-3571013793.235871</v>
      </c>
      <c r="J178" s="13">
        <f t="shared" si="36"/>
        <v>4134010604.8946757</v>
      </c>
      <c r="K178" s="13">
        <f t="shared" si="37"/>
        <v>-55749397.61739237</v>
      </c>
      <c r="L178" s="13">
        <f t="shared" si="38"/>
        <v>3515264395.6184783</v>
      </c>
      <c r="M178" s="13">
        <f t="shared" si="39"/>
        <v>562996811.6588047</v>
      </c>
      <c r="N178" s="13">
        <f t="shared" si="40"/>
        <v>-3571013793.2358713</v>
      </c>
      <c r="O178" s="13">
        <f t="shared" si="41"/>
        <v>4.76837158203125E-07</v>
      </c>
    </row>
    <row r="179" spans="2:15" ht="12.75">
      <c r="B179" s="14">
        <v>178</v>
      </c>
      <c r="C179" s="13">
        <f t="shared" si="32"/>
        <v>36720.85646312451</v>
      </c>
      <c r="D179" s="9">
        <f t="shared" si="31"/>
        <v>-178550689.66179374</v>
      </c>
      <c r="E179" s="13">
        <f t="shared" si="33"/>
        <v>178587410.51825687</v>
      </c>
      <c r="F179" s="13">
        <f t="shared" si="34"/>
        <v>4863.378137642196</v>
      </c>
      <c r="G179" s="13">
        <f>D179/C179</f>
        <v>-4862.378137642196</v>
      </c>
      <c r="H179" s="13">
        <f>SUM(E$2:$E179)</f>
        <v>3749701203.75413</v>
      </c>
      <c r="I179" s="13">
        <f t="shared" si="35"/>
        <v>-3749601203.754128</v>
      </c>
      <c r="J179" s="13">
        <f t="shared" si="36"/>
        <v>4340747855.9958725</v>
      </c>
      <c r="K179" s="13">
        <f t="shared" si="37"/>
        <v>-56901106.42620332</v>
      </c>
      <c r="L179" s="13">
        <f t="shared" si="38"/>
        <v>3692700097.3279247</v>
      </c>
      <c r="M179" s="13">
        <f t="shared" si="39"/>
        <v>591146652.2417449</v>
      </c>
      <c r="N179" s="13">
        <f t="shared" si="40"/>
        <v>-3749601203.7541275</v>
      </c>
      <c r="O179" s="13">
        <f t="shared" si="41"/>
        <v>-4.76837158203125E-07</v>
      </c>
    </row>
    <row r="180" spans="2:15" ht="12.75">
      <c r="B180" s="14">
        <v>179</v>
      </c>
      <c r="C180" s="13">
        <f t="shared" si="32"/>
        <v>36720.85646312451</v>
      </c>
      <c r="D180" s="9">
        <f t="shared" si="31"/>
        <v>-187480060.18770653</v>
      </c>
      <c r="E180" s="13">
        <f t="shared" si="33"/>
        <v>187516781.0441697</v>
      </c>
      <c r="F180" s="13">
        <f t="shared" si="34"/>
        <v>5106.547044524305</v>
      </c>
      <c r="G180" s="13">
        <f>D180/C180</f>
        <v>-5105.547044524304</v>
      </c>
      <c r="H180" s="13">
        <f>SUM(E$2:$E180)</f>
        <v>3937217984.7983</v>
      </c>
      <c r="I180" s="13">
        <f t="shared" si="35"/>
        <v>-3937117984.7982974</v>
      </c>
      <c r="J180" s="13">
        <f t="shared" si="36"/>
        <v>4557821969.652129</v>
      </c>
      <c r="K180" s="13">
        <f t="shared" si="37"/>
        <v>-58075849.41119053</v>
      </c>
      <c r="L180" s="13">
        <f t="shared" si="38"/>
        <v>3879042135.387107</v>
      </c>
      <c r="M180" s="13">
        <f t="shared" si="39"/>
        <v>620703984.8538321</v>
      </c>
      <c r="N180" s="13">
        <f t="shared" si="40"/>
        <v>-3937117984.798297</v>
      </c>
      <c r="O180" s="13">
        <f t="shared" si="41"/>
        <v>-4.76837158203125E-07</v>
      </c>
    </row>
    <row r="181" spans="2:15" ht="12.75">
      <c r="B181" s="14">
        <v>180</v>
      </c>
      <c r="C181" s="13">
        <f t="shared" si="32"/>
        <v>36720.85646312451</v>
      </c>
      <c r="D181" s="9">
        <f t="shared" si="31"/>
        <v>-196855899.23991498</v>
      </c>
      <c r="E181" s="13">
        <f t="shared" si="33"/>
        <v>196892620.09637818</v>
      </c>
      <c r="F181" s="13">
        <f t="shared" si="34"/>
        <v>5361.874396750521</v>
      </c>
      <c r="G181" s="13">
        <f>D181/C181</f>
        <v>-5360.874396750519</v>
      </c>
      <c r="H181" s="13">
        <f>SUM(E$2:$E181)</f>
        <v>4134110604.894678</v>
      </c>
      <c r="I181" s="13">
        <f t="shared" si="35"/>
        <v>-4134010604.894675</v>
      </c>
      <c r="J181" s="13">
        <f t="shared" si="36"/>
        <v>4785749788.991199</v>
      </c>
      <c r="K181" s="13">
        <f t="shared" si="37"/>
        <v>-59274087.25587747</v>
      </c>
      <c r="L181" s="13">
        <f t="shared" si="38"/>
        <v>4074736517.6387973</v>
      </c>
      <c r="M181" s="13">
        <f t="shared" si="39"/>
        <v>651739184.0965236</v>
      </c>
      <c r="N181" s="13">
        <f t="shared" si="40"/>
        <v>-4134010604.894675</v>
      </c>
      <c r="O181" s="13">
        <f t="shared" si="41"/>
        <v>0</v>
      </c>
    </row>
    <row r="182" spans="2:15" ht="12.75">
      <c r="B182" s="14">
        <v>181</v>
      </c>
      <c r="C182" s="13">
        <f t="shared" si="32"/>
        <v>36720.85646312451</v>
      </c>
      <c r="D182" s="9">
        <f t="shared" si="31"/>
        <v>-206700530.2447339</v>
      </c>
      <c r="E182" s="13">
        <f t="shared" si="33"/>
        <v>206737251.1011971</v>
      </c>
      <c r="F182" s="13">
        <f t="shared" si="34"/>
        <v>5629.9681165880465</v>
      </c>
      <c r="G182" s="13">
        <f>D182/C182</f>
        <v>-5628.968116588045</v>
      </c>
      <c r="H182" s="13">
        <f>SUM(E$2:$E182)</f>
        <v>4340847855.995875</v>
      </c>
      <c r="I182" s="13">
        <f t="shared" si="35"/>
        <v>-4340747855.995872</v>
      </c>
      <c r="J182" s="13">
        <f t="shared" si="36"/>
        <v>5025073999.297221</v>
      </c>
      <c r="K182" s="13">
        <f t="shared" si="37"/>
        <v>-60496289.85745812</v>
      </c>
      <c r="L182" s="13">
        <f t="shared" si="38"/>
        <v>4280251566.1384134</v>
      </c>
      <c r="M182" s="13">
        <f t="shared" si="39"/>
        <v>684326143.3013499</v>
      </c>
      <c r="N182" s="13">
        <f t="shared" si="40"/>
        <v>-4340747855.995872</v>
      </c>
      <c r="O182" s="13">
        <f t="shared" si="41"/>
        <v>0</v>
      </c>
    </row>
    <row r="183" spans="2:15" ht="12.75">
      <c r="B183" s="14">
        <v>182</v>
      </c>
      <c r="C183" s="13">
        <f t="shared" si="32"/>
        <v>36720.85646312451</v>
      </c>
      <c r="D183" s="9">
        <f t="shared" si="31"/>
        <v>-217037392.79979378</v>
      </c>
      <c r="E183" s="13">
        <f t="shared" si="33"/>
        <v>217074113.6562569</v>
      </c>
      <c r="F183" s="13">
        <f t="shared" si="34"/>
        <v>5911.466522417448</v>
      </c>
      <c r="G183" s="13">
        <f>D183/C183</f>
        <v>-5910.466522417448</v>
      </c>
      <c r="H183" s="13">
        <f>SUM(E$2:$E183)</f>
        <v>4557921969.652132</v>
      </c>
      <c r="I183" s="13">
        <f t="shared" si="35"/>
        <v>-4557821969.652128</v>
      </c>
      <c r="J183" s="13">
        <f t="shared" si="36"/>
        <v>5276364420.118546</v>
      </c>
      <c r="K183" s="13">
        <f t="shared" si="37"/>
        <v>-61742936.511070415</v>
      </c>
      <c r="L183" s="13">
        <f t="shared" si="38"/>
        <v>4496079033.141058</v>
      </c>
      <c r="M183" s="13">
        <f t="shared" si="39"/>
        <v>718542450.4664173</v>
      </c>
      <c r="N183" s="13">
        <f t="shared" si="40"/>
        <v>-4557821969.652128</v>
      </c>
      <c r="O183" s="13">
        <f t="shared" si="41"/>
        <v>0</v>
      </c>
    </row>
    <row r="184" spans="2:15" ht="12.75">
      <c r="B184" s="14">
        <v>183</v>
      </c>
      <c r="C184" s="13">
        <f t="shared" si="32"/>
        <v>36720.85646312451</v>
      </c>
      <c r="D184" s="9">
        <f t="shared" si="31"/>
        <v>-227891098.48260665</v>
      </c>
      <c r="E184" s="13">
        <f t="shared" si="33"/>
        <v>227927819.33906975</v>
      </c>
      <c r="F184" s="13">
        <f t="shared" si="34"/>
        <v>6207.03984853832</v>
      </c>
      <c r="G184" s="13">
        <f>D184/C184</f>
        <v>-6206.039848538321</v>
      </c>
      <c r="H184" s="13">
        <f>SUM(E$2:$E184)</f>
        <v>4785849788.991201</v>
      </c>
      <c r="I184" s="13">
        <f t="shared" si="35"/>
        <v>-4785749788.991199</v>
      </c>
      <c r="J184" s="13">
        <f t="shared" si="36"/>
        <v>5540219361.980936</v>
      </c>
      <c r="K184" s="13">
        <f t="shared" si="37"/>
        <v>-63014516.097754955</v>
      </c>
      <c r="L184" s="13">
        <f t="shared" si="38"/>
        <v>4722735272.893444</v>
      </c>
      <c r="M184" s="13">
        <f t="shared" si="39"/>
        <v>754469572.9897383</v>
      </c>
      <c r="N184" s="13">
        <f t="shared" si="40"/>
        <v>-4785749788.991198</v>
      </c>
      <c r="O184" s="13">
        <f t="shared" si="41"/>
        <v>-9.5367431640625E-07</v>
      </c>
    </row>
    <row r="185" spans="2:15" ht="12.75">
      <c r="B185" s="14">
        <v>184</v>
      </c>
      <c r="C185" s="13">
        <f t="shared" si="32"/>
        <v>36720.85646312451</v>
      </c>
      <c r="D185" s="9">
        <f t="shared" si="31"/>
        <v>-239287489.4495601</v>
      </c>
      <c r="E185" s="13">
        <f t="shared" si="33"/>
        <v>239324210.3060233</v>
      </c>
      <c r="F185" s="13">
        <f t="shared" si="34"/>
        <v>6517.391840965238</v>
      </c>
      <c r="G185" s="13">
        <f>D185/C185</f>
        <v>-6516.391840965236</v>
      </c>
      <c r="H185" s="13">
        <f>SUM(E$2:$E185)</f>
        <v>5025173999.297225</v>
      </c>
      <c r="I185" s="13">
        <f t="shared" si="35"/>
        <v>-5025073999.297221</v>
      </c>
      <c r="J185" s="13">
        <f t="shared" si="36"/>
        <v>5817267050.936446</v>
      </c>
      <c r="K185" s="13">
        <f t="shared" si="37"/>
        <v>-64311527.276173174</v>
      </c>
      <c r="L185" s="13">
        <f t="shared" si="38"/>
        <v>4960762472.021048</v>
      </c>
      <c r="M185" s="13">
        <f t="shared" si="39"/>
        <v>792193051.6392251</v>
      </c>
      <c r="N185" s="13">
        <f t="shared" si="40"/>
        <v>-5025073999.297221</v>
      </c>
      <c r="O185" s="13">
        <f t="shared" si="41"/>
        <v>0</v>
      </c>
    </row>
    <row r="186" spans="2:15" ht="12.75">
      <c r="B186" s="14">
        <v>185</v>
      </c>
      <c r="C186" s="13">
        <f t="shared" si="32"/>
        <v>36720.85646312451</v>
      </c>
      <c r="D186" s="9">
        <f t="shared" si="31"/>
        <v>-251253699.96486127</v>
      </c>
      <c r="E186" s="13">
        <f t="shared" si="33"/>
        <v>251290420.8213244</v>
      </c>
      <c r="F186" s="13">
        <f t="shared" si="34"/>
        <v>6843.261433013498</v>
      </c>
      <c r="G186" s="13">
        <f>D186/C186</f>
        <v>-6842.2614330134975</v>
      </c>
      <c r="H186" s="13">
        <f>SUM(E$2:$E186)</f>
        <v>5276464420.118549</v>
      </c>
      <c r="I186" s="13">
        <f t="shared" si="35"/>
        <v>-5276364420.118546</v>
      </c>
      <c r="J186" s="13">
        <f t="shared" si="36"/>
        <v>6108167124.339732</v>
      </c>
      <c r="K186" s="13">
        <f t="shared" si="37"/>
        <v>-65634478.67815978</v>
      </c>
      <c r="L186" s="13">
        <f t="shared" si="38"/>
        <v>5210729941.440386</v>
      </c>
      <c r="M186" s="13">
        <f t="shared" si="39"/>
        <v>831802704.2211865</v>
      </c>
      <c r="N186" s="13">
        <f t="shared" si="40"/>
        <v>-5276364420.118546</v>
      </c>
      <c r="O186" s="13">
        <f t="shared" si="41"/>
        <v>0</v>
      </c>
    </row>
    <row r="187" spans="2:15" ht="12.75">
      <c r="B187" s="14">
        <v>186</v>
      </c>
      <c r="C187" s="13">
        <f t="shared" si="32"/>
        <v>36720.85646312451</v>
      </c>
      <c r="D187" s="9">
        <f t="shared" si="31"/>
        <v>-263818221.00592756</v>
      </c>
      <c r="E187" s="13">
        <f t="shared" si="33"/>
        <v>263854941.86239067</v>
      </c>
      <c r="F187" s="13">
        <f t="shared" si="34"/>
        <v>7185.4245046641745</v>
      </c>
      <c r="G187" s="13">
        <f>D187/C187</f>
        <v>-7184.4245046641745</v>
      </c>
      <c r="H187" s="13">
        <f>SUM(E$2:$E187)</f>
        <v>5540319361.98094</v>
      </c>
      <c r="I187" s="13">
        <f t="shared" si="35"/>
        <v>-5540219361.980937</v>
      </c>
      <c r="J187" s="13">
        <f t="shared" si="36"/>
        <v>6413612201.413182</v>
      </c>
      <c r="K187" s="13">
        <f t="shared" si="37"/>
        <v>-66983889.108186066</v>
      </c>
      <c r="L187" s="13">
        <f t="shared" si="38"/>
        <v>5473235472.872751</v>
      </c>
      <c r="M187" s="13">
        <f t="shared" si="39"/>
        <v>873392839.4322459</v>
      </c>
      <c r="N187" s="13">
        <f t="shared" si="40"/>
        <v>-5540219361.980936</v>
      </c>
      <c r="O187" s="13">
        <f t="shared" si="41"/>
        <v>-9.5367431640625E-07</v>
      </c>
    </row>
    <row r="188" spans="2:15" ht="12.75">
      <c r="B188" s="14">
        <v>187</v>
      </c>
      <c r="C188" s="13">
        <f t="shared" si="32"/>
        <v>36720.85646312451</v>
      </c>
      <c r="D188" s="9">
        <f t="shared" si="31"/>
        <v>-277010968.0990471</v>
      </c>
      <c r="E188" s="13">
        <f t="shared" si="33"/>
        <v>277047688.9555102</v>
      </c>
      <c r="F188" s="13">
        <f t="shared" si="34"/>
        <v>7544.695729897383</v>
      </c>
      <c r="G188" s="13">
        <f>D188/C188</f>
        <v>-7543.695729897384</v>
      </c>
      <c r="H188" s="13">
        <f>SUM(E$2:$E188)</f>
        <v>5817367050.93645</v>
      </c>
      <c r="I188" s="13">
        <f t="shared" si="35"/>
        <v>-5817267050.936447</v>
      </c>
      <c r="J188" s="13">
        <f t="shared" si="36"/>
        <v>6734329532.340304</v>
      </c>
      <c r="K188" s="13">
        <f t="shared" si="37"/>
        <v>-68360287.74681292</v>
      </c>
      <c r="L188" s="13">
        <f t="shared" si="38"/>
        <v>5748906763.189634</v>
      </c>
      <c r="M188" s="13">
        <f t="shared" si="39"/>
        <v>917062481.4038582</v>
      </c>
      <c r="N188" s="13">
        <f t="shared" si="40"/>
        <v>-5817267050.936446</v>
      </c>
      <c r="O188" s="13">
        <f t="shared" si="41"/>
        <v>-9.5367431640625E-07</v>
      </c>
    </row>
    <row r="189" spans="2:15" ht="12.75">
      <c r="B189" s="14">
        <v>188</v>
      </c>
      <c r="C189" s="13">
        <f t="shared" si="32"/>
        <v>36720.85646312451</v>
      </c>
      <c r="D189" s="9">
        <f t="shared" si="31"/>
        <v>-290863352.54682255</v>
      </c>
      <c r="E189" s="13">
        <f t="shared" si="33"/>
        <v>290900073.40328574</v>
      </c>
      <c r="F189" s="13">
        <f t="shared" si="34"/>
        <v>7921.930516392253</v>
      </c>
      <c r="G189" s="13">
        <f>D189/C189</f>
        <v>-7920.930516392251</v>
      </c>
      <c r="H189" s="13">
        <f>SUM(E$2:$E189)</f>
        <v>6108267124.339736</v>
      </c>
      <c r="I189" s="13">
        <f t="shared" si="35"/>
        <v>-6108167124.339731</v>
      </c>
      <c r="J189" s="13">
        <f t="shared" si="36"/>
        <v>7071082729.813783</v>
      </c>
      <c r="K189" s="13">
        <f t="shared" si="37"/>
        <v>-69764214.35821229</v>
      </c>
      <c r="L189" s="13">
        <f t="shared" si="38"/>
        <v>6038402909.981519</v>
      </c>
      <c r="M189" s="13">
        <f t="shared" si="39"/>
        <v>962915605.474051</v>
      </c>
      <c r="N189" s="13">
        <f t="shared" si="40"/>
        <v>-6108167124.339731</v>
      </c>
      <c r="O189" s="13">
        <f t="shared" si="41"/>
        <v>0</v>
      </c>
    </row>
    <row r="190" spans="2:15" ht="12.75">
      <c r="B190" s="14">
        <v>189</v>
      </c>
      <c r="C190" s="13">
        <f t="shared" si="32"/>
        <v>36720.85646312451</v>
      </c>
      <c r="D190" s="9">
        <f t="shared" si="31"/>
        <v>-305408356.21698684</v>
      </c>
      <c r="E190" s="13">
        <f t="shared" si="33"/>
        <v>305445077.07345</v>
      </c>
      <c r="F190" s="13">
        <f t="shared" si="34"/>
        <v>8318.027042211865</v>
      </c>
      <c r="G190" s="13">
        <f>D190/C190</f>
        <v>-8317.027042211863</v>
      </c>
      <c r="H190" s="13">
        <f>SUM(E$2:$E190)</f>
        <v>6413712201.413186</v>
      </c>
      <c r="I190" s="13">
        <f t="shared" si="35"/>
        <v>-6413612201.413181</v>
      </c>
      <c r="J190" s="13">
        <f t="shared" si="36"/>
        <v>7424673587.160934</v>
      </c>
      <c r="K190" s="13">
        <f t="shared" si="37"/>
        <v>-71196219.50183968</v>
      </c>
      <c r="L190" s="13">
        <f t="shared" si="38"/>
        <v>6342415981.911342</v>
      </c>
      <c r="M190" s="13">
        <f t="shared" si="39"/>
        <v>1011061385.7477536</v>
      </c>
      <c r="N190" s="13">
        <f t="shared" si="40"/>
        <v>-6413612201.413181</v>
      </c>
      <c r="O190" s="13">
        <f t="shared" si="41"/>
        <v>0</v>
      </c>
    </row>
    <row r="191" spans="2:15" ht="12.75">
      <c r="B191" s="14">
        <v>190</v>
      </c>
      <c r="C191" s="13">
        <f t="shared" si="32"/>
        <v>36720.85646312451</v>
      </c>
      <c r="D191" s="9">
        <f t="shared" si="31"/>
        <v>-320680610.0706593</v>
      </c>
      <c r="E191" s="13">
        <f t="shared" si="33"/>
        <v>320717330.92712253</v>
      </c>
      <c r="F191" s="13">
        <f t="shared" si="34"/>
        <v>8733.928394322458</v>
      </c>
      <c r="G191" s="13">
        <f>D191/C191</f>
        <v>-8732.928394322455</v>
      </c>
      <c r="H191" s="13">
        <f>SUM(E$2:$E191)</f>
        <v>6734429532.340308</v>
      </c>
      <c r="I191" s="13">
        <f t="shared" si="35"/>
        <v>-6734329532.3403015</v>
      </c>
      <c r="J191" s="13">
        <f t="shared" si="36"/>
        <v>7795943987.375443</v>
      </c>
      <c r="K191" s="13">
        <f t="shared" si="37"/>
        <v>-72656864.74833958</v>
      </c>
      <c r="L191" s="13">
        <f t="shared" si="38"/>
        <v>6661672667.591962</v>
      </c>
      <c r="M191" s="13">
        <f t="shared" si="39"/>
        <v>1061614455.035141</v>
      </c>
      <c r="N191" s="13">
        <f t="shared" si="40"/>
        <v>-6734329532.340302</v>
      </c>
      <c r="O191" s="13">
        <f t="shared" si="41"/>
        <v>9.5367431640625E-07</v>
      </c>
    </row>
    <row r="192" spans="2:15" ht="12.75">
      <c r="B192" s="14">
        <v>191</v>
      </c>
      <c r="C192" s="13">
        <f t="shared" si="32"/>
        <v>36720.85646312451</v>
      </c>
      <c r="D192" s="9">
        <f t="shared" si="31"/>
        <v>-336716476.61701554</v>
      </c>
      <c r="E192" s="13">
        <f t="shared" si="33"/>
        <v>336753197.47347856</v>
      </c>
      <c r="F192" s="13">
        <f t="shared" si="34"/>
        <v>9170.62481403858</v>
      </c>
      <c r="G192" s="13">
        <f>D192/C192</f>
        <v>-9169.624814038581</v>
      </c>
      <c r="H192" s="13">
        <f>SUM(E$2:$E192)</f>
        <v>7071182729.8137865</v>
      </c>
      <c r="I192" s="13">
        <f t="shared" si="35"/>
        <v>-7071082729.813783</v>
      </c>
      <c r="J192" s="13">
        <f t="shared" si="36"/>
        <v>8185777907.60068</v>
      </c>
      <c r="K192" s="13">
        <f t="shared" si="37"/>
        <v>-74146722.89976951</v>
      </c>
      <c r="L192" s="13">
        <f t="shared" si="38"/>
        <v>6996936006.914013</v>
      </c>
      <c r="M192" s="13">
        <f t="shared" si="39"/>
        <v>1114695177.7868984</v>
      </c>
      <c r="N192" s="13">
        <f t="shared" si="40"/>
        <v>-7071082729.813782</v>
      </c>
      <c r="O192" s="13">
        <f t="shared" si="41"/>
        <v>-9.5367431640625E-07</v>
      </c>
    </row>
    <row r="193" spans="2:15" ht="12.75">
      <c r="B193" s="14">
        <v>192</v>
      </c>
      <c r="C193" s="13">
        <f t="shared" si="32"/>
        <v>36720.85646312451</v>
      </c>
      <c r="D193" s="9">
        <f t="shared" si="31"/>
        <v>-353554136.4906894</v>
      </c>
      <c r="E193" s="13">
        <f t="shared" si="33"/>
        <v>353590857.3471526</v>
      </c>
      <c r="F193" s="13">
        <f t="shared" si="34"/>
        <v>9629.156054740512</v>
      </c>
      <c r="G193" s="13">
        <f>D193/C193</f>
        <v>-9628.15605474051</v>
      </c>
      <c r="H193" s="13">
        <f>SUM(E$2:$E193)</f>
        <v>7424773587.160939</v>
      </c>
      <c r="I193" s="13">
        <f t="shared" si="35"/>
        <v>-7424673587.160934</v>
      </c>
      <c r="J193" s="13">
        <f t="shared" si="36"/>
        <v>8595103523.837177</v>
      </c>
      <c r="K193" s="13">
        <f t="shared" si="37"/>
        <v>-75666378.21422802</v>
      </c>
      <c r="L193" s="13">
        <f t="shared" si="38"/>
        <v>7349007208.946707</v>
      </c>
      <c r="M193" s="13">
        <f t="shared" si="39"/>
        <v>1170429936.6762433</v>
      </c>
      <c r="N193" s="13">
        <f t="shared" si="40"/>
        <v>-7424673587.160934</v>
      </c>
      <c r="O193" s="13">
        <f t="shared" si="41"/>
        <v>0</v>
      </c>
    </row>
    <row r="194" spans="2:15" ht="12.75">
      <c r="B194" s="14">
        <v>193</v>
      </c>
      <c r="C194" s="13">
        <f t="shared" si="32"/>
        <v>36720.85646312451</v>
      </c>
      <c r="D194" s="9">
        <f t="shared" si="31"/>
        <v>-371233679.3580471</v>
      </c>
      <c r="E194" s="13">
        <f t="shared" si="33"/>
        <v>371270400.2145102</v>
      </c>
      <c r="F194" s="13">
        <f t="shared" si="34"/>
        <v>10110.613857477536</v>
      </c>
      <c r="G194" s="13">
        <f>D194/C194</f>
        <v>-10109.613857477538</v>
      </c>
      <c r="H194" s="13">
        <f>SUM(E$2:$E194)</f>
        <v>7796043987.375449</v>
      </c>
      <c r="I194" s="13">
        <f t="shared" si="35"/>
        <v>-7795943987.375445</v>
      </c>
      <c r="J194" s="13">
        <f t="shared" si="36"/>
        <v>9024895420.8855</v>
      </c>
      <c r="K194" s="13">
        <f t="shared" si="37"/>
        <v>-77216426.63497572</v>
      </c>
      <c r="L194" s="13">
        <f t="shared" si="38"/>
        <v>7718727560.74047</v>
      </c>
      <c r="M194" s="13">
        <f t="shared" si="39"/>
        <v>1228951433.5100555</v>
      </c>
      <c r="N194" s="13">
        <f t="shared" si="40"/>
        <v>-7795943987.375444</v>
      </c>
      <c r="O194" s="13">
        <f t="shared" si="41"/>
        <v>-9.5367431640625E-07</v>
      </c>
    </row>
    <row r="195" spans="2:15" ht="12.75">
      <c r="B195" s="14">
        <v>194</v>
      </c>
      <c r="C195" s="13">
        <f t="shared" si="32"/>
        <v>36720.85646312451</v>
      </c>
      <c r="D195" s="9">
        <f t="shared" si="31"/>
        <v>-389797199.36877245</v>
      </c>
      <c r="E195" s="13">
        <f t="shared" si="33"/>
        <v>389833920.22523576</v>
      </c>
      <c r="F195" s="13">
        <f t="shared" si="34"/>
        <v>10616.144550351413</v>
      </c>
      <c r="G195" s="13">
        <f>D195/C195</f>
        <v>-10615.14455035141</v>
      </c>
      <c r="H195" s="13">
        <f>SUM(E$2:$E195)</f>
        <v>8185877907.600685</v>
      </c>
      <c r="I195" s="13">
        <f t="shared" si="35"/>
        <v>-8185777907.600678</v>
      </c>
      <c r="J195" s="13">
        <f t="shared" si="36"/>
        <v>9476176912.786238</v>
      </c>
      <c r="K195" s="13">
        <f t="shared" si="37"/>
        <v>-78797476.02413835</v>
      </c>
      <c r="L195" s="13">
        <f t="shared" si="38"/>
        <v>8106980431.57654</v>
      </c>
      <c r="M195" s="13">
        <f t="shared" si="39"/>
        <v>1290399005.1855583</v>
      </c>
      <c r="N195" s="13">
        <f t="shared" si="40"/>
        <v>-8185777907.600679</v>
      </c>
      <c r="O195" s="13">
        <f t="shared" si="41"/>
        <v>9.5367431640625E-07</v>
      </c>
    </row>
    <row r="196" spans="2:15" ht="12.75">
      <c r="B196" s="14">
        <v>195</v>
      </c>
      <c r="C196" s="13">
        <f t="shared" si="32"/>
        <v>36720.85646312451</v>
      </c>
      <c r="D196" s="9">
        <f t="shared" si="31"/>
        <v>-409288895.3800343</v>
      </c>
      <c r="E196" s="13">
        <f t="shared" si="33"/>
        <v>409325616.2364975</v>
      </c>
      <c r="F196" s="13">
        <f t="shared" si="34"/>
        <v>11146.951777868984</v>
      </c>
      <c r="G196" s="13">
        <f>D196/C196</f>
        <v>-11145.951777868982</v>
      </c>
      <c r="H196" s="13">
        <f>SUM(E$2:$E196)</f>
        <v>8595203523.837183</v>
      </c>
      <c r="I196" s="13">
        <f t="shared" si="35"/>
        <v>-8595103523.837177</v>
      </c>
      <c r="J196" s="13">
        <f t="shared" si="36"/>
        <v>9950022479.282013</v>
      </c>
      <c r="K196" s="13">
        <f t="shared" si="37"/>
        <v>-80410146.40108423</v>
      </c>
      <c r="L196" s="13">
        <f t="shared" si="38"/>
        <v>8514693377.436093</v>
      </c>
      <c r="M196" s="13">
        <f t="shared" si="39"/>
        <v>1354918955.4448364</v>
      </c>
      <c r="N196" s="13">
        <f t="shared" si="40"/>
        <v>-8595103523.837177</v>
      </c>
      <c r="O196" s="13">
        <f t="shared" si="41"/>
        <v>0</v>
      </c>
    </row>
    <row r="197" spans="2:15" ht="12.75">
      <c r="B197" s="14">
        <v>196</v>
      </c>
      <c r="C197" s="13">
        <f t="shared" si="32"/>
        <v>36720.85646312451</v>
      </c>
      <c r="D197" s="9">
        <f aca="true" t="shared" si="42" ref="D197:D260">($A$3*(I197+E197))</f>
        <v>-429755176.19185925</v>
      </c>
      <c r="E197" s="13">
        <f t="shared" si="33"/>
        <v>429791897.04832244</v>
      </c>
      <c r="F197" s="13">
        <f t="shared" si="34"/>
        <v>11704.299366762434</v>
      </c>
      <c r="G197" s="13">
        <f>D197/C197</f>
        <v>-11703.299366762432</v>
      </c>
      <c r="H197" s="13">
        <f>SUM(E$2:$E197)</f>
        <v>9024995420.885506</v>
      </c>
      <c r="I197" s="13">
        <f t="shared" si="35"/>
        <v>-9024895420.8855</v>
      </c>
      <c r="J197" s="13">
        <f t="shared" si="36"/>
        <v>10447560324.102577</v>
      </c>
      <c r="K197" s="13">
        <f t="shared" si="37"/>
        <v>-82055070.18556905</v>
      </c>
      <c r="L197" s="13">
        <f t="shared" si="38"/>
        <v>8942840350.69993</v>
      </c>
      <c r="M197" s="13">
        <f t="shared" si="39"/>
        <v>1422664903.217078</v>
      </c>
      <c r="N197" s="13">
        <f t="shared" si="40"/>
        <v>-9024895420.8855</v>
      </c>
      <c r="O197" s="13">
        <f t="shared" si="41"/>
        <v>0</v>
      </c>
    </row>
    <row r="198" spans="2:15" ht="12.75">
      <c r="B198" s="14">
        <v>197</v>
      </c>
      <c r="C198" s="13">
        <f t="shared" si="32"/>
        <v>36720.85646312451</v>
      </c>
      <c r="D198" s="9">
        <f t="shared" si="42"/>
        <v>-451244771.0442754</v>
      </c>
      <c r="E198" s="13">
        <f t="shared" si="33"/>
        <v>451281491.90073854</v>
      </c>
      <c r="F198" s="13">
        <f t="shared" si="34"/>
        <v>12289.514335100555</v>
      </c>
      <c r="G198" s="13">
        <f>D198/C198</f>
        <v>-12288.514335100555</v>
      </c>
      <c r="H198" s="13">
        <f>SUM(E$2:$E198)</f>
        <v>9476276912.786243</v>
      </c>
      <c r="I198" s="13">
        <f t="shared" si="35"/>
        <v>-9476176912.786238</v>
      </c>
      <c r="J198" s="13">
        <f t="shared" si="36"/>
        <v>10969975061.16417</v>
      </c>
      <c r="K198" s="13">
        <f t="shared" si="37"/>
        <v>-83732892.44574356</v>
      </c>
      <c r="L198" s="13">
        <f t="shared" si="38"/>
        <v>9392444020.340494</v>
      </c>
      <c r="M198" s="13">
        <f t="shared" si="39"/>
        <v>1493798148.377932</v>
      </c>
      <c r="N198" s="13">
        <f t="shared" si="40"/>
        <v>-9476176912.786238</v>
      </c>
      <c r="O198" s="13">
        <f t="shared" si="41"/>
        <v>0</v>
      </c>
    </row>
    <row r="199" spans="2:15" ht="12.75">
      <c r="B199" s="14">
        <v>198</v>
      </c>
      <c r="C199" s="13">
        <f aca="true" t="shared" si="43" ref="C199:C262">$A$23</f>
        <v>36720.85646312451</v>
      </c>
      <c r="D199" s="9">
        <f t="shared" si="42"/>
        <v>-473808845.6393122</v>
      </c>
      <c r="E199" s="13">
        <f t="shared" si="33"/>
        <v>473845566.4957755</v>
      </c>
      <c r="F199" s="13">
        <f t="shared" si="34"/>
        <v>12903.990051855584</v>
      </c>
      <c r="G199" s="13">
        <f>D199/C199</f>
        <v>-12902.990051855579</v>
      </c>
      <c r="H199" s="13">
        <f>SUM(E$2:$E199)</f>
        <v>9950122479.282019</v>
      </c>
      <c r="I199" s="13">
        <f t="shared" si="35"/>
        <v>-9950022479.282011</v>
      </c>
      <c r="J199" s="13">
        <f t="shared" si="36"/>
        <v>11518510535.07884</v>
      </c>
      <c r="K199" s="13">
        <f t="shared" si="37"/>
        <v>-85444271.15112156</v>
      </c>
      <c r="L199" s="13">
        <f t="shared" si="38"/>
        <v>9864578208.13089</v>
      </c>
      <c r="M199" s="13">
        <f t="shared" si="39"/>
        <v>1568488055.7968285</v>
      </c>
      <c r="N199" s="13">
        <f t="shared" si="40"/>
        <v>-9950022479.282011</v>
      </c>
      <c r="O199" s="13">
        <f t="shared" si="41"/>
        <v>0</v>
      </c>
    </row>
    <row r="200" spans="2:15" ht="12.75">
      <c r="B200" s="14">
        <v>199</v>
      </c>
      <c r="C200" s="13">
        <f t="shared" si="43"/>
        <v>36720.85646312451</v>
      </c>
      <c r="D200" s="9">
        <f t="shared" si="42"/>
        <v>-497501123.9641011</v>
      </c>
      <c r="E200" s="13">
        <f t="shared" si="33"/>
        <v>497537844.8205642</v>
      </c>
      <c r="F200" s="13">
        <f t="shared" si="34"/>
        <v>13549.189554448361</v>
      </c>
      <c r="G200" s="13">
        <f>D200/C200</f>
        <v>-13548.189554448361</v>
      </c>
      <c r="H200" s="13">
        <f>SUM(E$2:$E200)</f>
        <v>10447660324.102583</v>
      </c>
      <c r="I200" s="13">
        <f t="shared" si="35"/>
        <v>-10447560324.102577</v>
      </c>
      <c r="J200" s="13">
        <f t="shared" si="36"/>
        <v>12094472782.689249</v>
      </c>
      <c r="K200" s="13">
        <f t="shared" si="37"/>
        <v>-87189877.4306071</v>
      </c>
      <c r="L200" s="13">
        <f t="shared" si="38"/>
        <v>10360370446.67197</v>
      </c>
      <c r="M200" s="13">
        <f t="shared" si="39"/>
        <v>1646912458.5866702</v>
      </c>
      <c r="N200" s="13">
        <f t="shared" si="40"/>
        <v>-10447560324.10258</v>
      </c>
      <c r="O200" s="13">
        <f t="shared" si="41"/>
        <v>1.9073486328125E-06</v>
      </c>
    </row>
    <row r="201" spans="2:15" ht="12.75">
      <c r="B201" s="14">
        <v>200</v>
      </c>
      <c r="C201" s="13">
        <f t="shared" si="43"/>
        <v>36720.85646312451</v>
      </c>
      <c r="D201" s="9">
        <f t="shared" si="42"/>
        <v>-522378016.2051293</v>
      </c>
      <c r="E201" s="13">
        <f t="shared" si="33"/>
        <v>522414737.0615926</v>
      </c>
      <c r="F201" s="13">
        <f t="shared" si="34"/>
        <v>14226.649032170784</v>
      </c>
      <c r="G201" s="13">
        <f>D201/C201</f>
        <v>-14225.64903217078</v>
      </c>
      <c r="H201" s="13">
        <f>SUM(E$2:$E201)</f>
        <v>10970075061.164175</v>
      </c>
      <c r="I201" s="13">
        <f t="shared" si="35"/>
        <v>-10969975061.16417</v>
      </c>
      <c r="J201" s="13">
        <f t="shared" si="36"/>
        <v>12699233142.680174</v>
      </c>
      <c r="K201" s="13">
        <f t="shared" si="37"/>
        <v>-88970395.83568238</v>
      </c>
      <c r="L201" s="13">
        <f t="shared" si="38"/>
        <v>10881004665.328487</v>
      </c>
      <c r="M201" s="13">
        <f t="shared" si="39"/>
        <v>1729258081.5160036</v>
      </c>
      <c r="N201" s="13">
        <f t="shared" si="40"/>
        <v>-10969975061.16417</v>
      </c>
      <c r="O201" s="13">
        <f t="shared" si="41"/>
        <v>0</v>
      </c>
    </row>
    <row r="202" spans="2:15" ht="12.75">
      <c r="B202" s="14">
        <v>201</v>
      </c>
      <c r="C202" s="13">
        <f t="shared" si="43"/>
        <v>36720.85646312451</v>
      </c>
      <c r="D202" s="9">
        <f t="shared" si="42"/>
        <v>-548498753.0582088</v>
      </c>
      <c r="E202" s="13">
        <f t="shared" si="33"/>
        <v>548535473.9146721</v>
      </c>
      <c r="F202" s="13">
        <f t="shared" si="34"/>
        <v>14937.98148377932</v>
      </c>
      <c r="G202" s="13">
        <f>D202/C202</f>
        <v>-14936.981483779316</v>
      </c>
      <c r="H202" s="13">
        <f>SUM(E$2:$E202)</f>
        <v>11518610535.078848</v>
      </c>
      <c r="I202" s="13">
        <f t="shared" si="35"/>
        <v>-11518510535.07884</v>
      </c>
      <c r="J202" s="13">
        <f t="shared" si="36"/>
        <v>13334231520.670645</v>
      </c>
      <c r="K202" s="13">
        <f t="shared" si="37"/>
        <v>-90786524.60885915</v>
      </c>
      <c r="L202" s="13">
        <f t="shared" si="38"/>
        <v>11427724010.46998</v>
      </c>
      <c r="M202" s="13">
        <f t="shared" si="39"/>
        <v>1815720985.5918038</v>
      </c>
      <c r="N202" s="13">
        <f t="shared" si="40"/>
        <v>-11518510535.07884</v>
      </c>
      <c r="O202" s="13">
        <f t="shared" si="41"/>
        <v>0</v>
      </c>
    </row>
    <row r="203" spans="2:15" ht="12.75">
      <c r="B203" s="14">
        <v>202</v>
      </c>
      <c r="C203" s="13">
        <f t="shared" si="43"/>
        <v>36720.85646312451</v>
      </c>
      <c r="D203" s="9">
        <f t="shared" si="42"/>
        <v>-575925526.7539424</v>
      </c>
      <c r="E203" s="13">
        <f t="shared" si="33"/>
        <v>575962247.6104057</v>
      </c>
      <c r="F203" s="13">
        <f t="shared" si="34"/>
        <v>15684.880557968285</v>
      </c>
      <c r="G203" s="13">
        <f>D203/C203</f>
        <v>-15683.880557968281</v>
      </c>
      <c r="H203" s="13">
        <f>SUM(E$2:$E203)</f>
        <v>12094572782.689253</v>
      </c>
      <c r="I203" s="13">
        <f t="shared" si="35"/>
        <v>-12094472782.689243</v>
      </c>
      <c r="J203" s="13">
        <f t="shared" si="36"/>
        <v>14000979817.560637</v>
      </c>
      <c r="K203" s="13">
        <f t="shared" si="37"/>
        <v>-92638975.95749946</v>
      </c>
      <c r="L203" s="13">
        <f t="shared" si="38"/>
        <v>12001833806.731745</v>
      </c>
      <c r="M203" s="13">
        <f t="shared" si="39"/>
        <v>1906507034.8713937</v>
      </c>
      <c r="N203" s="13">
        <f t="shared" si="40"/>
        <v>-12094472782.689243</v>
      </c>
      <c r="O203" s="13">
        <f t="shared" si="41"/>
        <v>0</v>
      </c>
    </row>
    <row r="204" spans="2:15" ht="12.75">
      <c r="B204" s="14">
        <v>203</v>
      </c>
      <c r="C204" s="13">
        <f t="shared" si="43"/>
        <v>36720.85646312451</v>
      </c>
      <c r="D204" s="9">
        <f t="shared" si="42"/>
        <v>-604723639.1344627</v>
      </c>
      <c r="E204" s="13">
        <f t="shared" si="33"/>
        <v>604760359.9909259</v>
      </c>
      <c r="F204" s="13">
        <f t="shared" si="34"/>
        <v>16469.1245858667</v>
      </c>
      <c r="G204" s="13">
        <f>D204/C204</f>
        <v>-16468.124585866695</v>
      </c>
      <c r="H204" s="13">
        <f>SUM(E$2:$E204)</f>
        <v>12699333142.68018</v>
      </c>
      <c r="I204" s="13">
        <f t="shared" si="35"/>
        <v>-12699233142.68017</v>
      </c>
      <c r="J204" s="13">
        <f t="shared" si="36"/>
        <v>14701065529.295134</v>
      </c>
      <c r="K204" s="13">
        <f t="shared" si="37"/>
        <v>-94528476.33311258</v>
      </c>
      <c r="L204" s="13">
        <f t="shared" si="38"/>
        <v>12604704666.347057</v>
      </c>
      <c r="M204" s="13">
        <f t="shared" si="39"/>
        <v>2001832386.6149635</v>
      </c>
      <c r="N204" s="13">
        <f t="shared" si="40"/>
        <v>-12699233142.68017</v>
      </c>
      <c r="O204" s="13">
        <f t="shared" si="41"/>
        <v>0</v>
      </c>
    </row>
    <row r="205" spans="2:15" ht="12.75">
      <c r="B205" s="14">
        <v>204</v>
      </c>
      <c r="C205" s="13">
        <f t="shared" si="43"/>
        <v>36720.85646312451</v>
      </c>
      <c r="D205" s="9">
        <f t="shared" si="42"/>
        <v>-634961657.134009</v>
      </c>
      <c r="E205" s="13">
        <f t="shared" si="33"/>
        <v>634998377.9904723</v>
      </c>
      <c r="F205" s="13">
        <f t="shared" si="34"/>
        <v>17292.580815160036</v>
      </c>
      <c r="G205" s="13">
        <f>D205/C205</f>
        <v>-17291.580815160032</v>
      </c>
      <c r="H205" s="13">
        <f>SUM(E$2:$E205)</f>
        <v>13334331520.670652</v>
      </c>
      <c r="I205" s="13">
        <f t="shared" si="35"/>
        <v>-13334231520.67064</v>
      </c>
      <c r="J205" s="13">
        <f t="shared" si="36"/>
        <v>15436155526.616352</v>
      </c>
      <c r="K205" s="13">
        <f t="shared" si="37"/>
        <v>-96455766.71623793</v>
      </c>
      <c r="L205" s="13">
        <f t="shared" si="38"/>
        <v>13237775753.954403</v>
      </c>
      <c r="M205" s="13">
        <f t="shared" si="39"/>
        <v>2101924005.9457116</v>
      </c>
      <c r="N205" s="13">
        <f t="shared" si="40"/>
        <v>-13334231520.67064</v>
      </c>
      <c r="O205" s="13">
        <f t="shared" si="41"/>
        <v>0</v>
      </c>
    </row>
    <row r="206" spans="2:15" ht="12.75">
      <c r="B206" s="14">
        <v>205</v>
      </c>
      <c r="C206" s="13">
        <f t="shared" si="43"/>
        <v>36720.85646312451</v>
      </c>
      <c r="D206" s="9">
        <f t="shared" si="42"/>
        <v>-666711576.0335327</v>
      </c>
      <c r="E206" s="13">
        <f t="shared" si="33"/>
        <v>666748296.8899958</v>
      </c>
      <c r="F206" s="13">
        <f t="shared" si="34"/>
        <v>18157.209855918034</v>
      </c>
      <c r="G206" s="13">
        <f>D206/C206</f>
        <v>-18156.209855918038</v>
      </c>
      <c r="H206" s="13">
        <f>SUM(E$2:$E206)</f>
        <v>14001079817.560648</v>
      </c>
      <c r="I206" s="13">
        <f t="shared" si="35"/>
        <v>-14000979817.560638</v>
      </c>
      <c r="J206" s="13">
        <f t="shared" si="36"/>
        <v>16208000023.803637</v>
      </c>
      <c r="K206" s="13">
        <f t="shared" si="37"/>
        <v>-98421602.90702583</v>
      </c>
      <c r="L206" s="13">
        <f t="shared" si="38"/>
        <v>13902558214.653612</v>
      </c>
      <c r="M206" s="13">
        <f t="shared" si="39"/>
        <v>2207020206.2429976</v>
      </c>
      <c r="N206" s="13">
        <f t="shared" si="40"/>
        <v>-14000979817.560638</v>
      </c>
      <c r="O206" s="13">
        <f t="shared" si="41"/>
        <v>0</v>
      </c>
    </row>
    <row r="207" spans="2:15" ht="12.75">
      <c r="B207" s="14">
        <v>206</v>
      </c>
      <c r="C207" s="13">
        <f t="shared" si="43"/>
        <v>36720.85646312451</v>
      </c>
      <c r="D207" s="9">
        <f t="shared" si="42"/>
        <v>-700048990.8780323</v>
      </c>
      <c r="E207" s="13">
        <f t="shared" si="33"/>
        <v>700085711.7344958</v>
      </c>
      <c r="F207" s="13">
        <f t="shared" si="34"/>
        <v>19065.07034871394</v>
      </c>
      <c r="G207" s="13">
        <f>D207/C207</f>
        <v>-19064.070348713933</v>
      </c>
      <c r="H207" s="13">
        <f>SUM(E$2:$E207)</f>
        <v>14701165529.295143</v>
      </c>
      <c r="I207" s="13">
        <f t="shared" si="35"/>
        <v>-14701065529.29513</v>
      </c>
      <c r="J207" s="13">
        <f t="shared" si="36"/>
        <v>17018436745.850277</v>
      </c>
      <c r="K207" s="13">
        <f t="shared" si="37"/>
        <v>-100426755.82162945</v>
      </c>
      <c r="L207" s="13">
        <f t="shared" si="38"/>
        <v>14600638773.473501</v>
      </c>
      <c r="M207" s="13">
        <f t="shared" si="39"/>
        <v>2317371216.5551467</v>
      </c>
      <c r="N207" s="13">
        <f t="shared" si="40"/>
        <v>-14701065529.29513</v>
      </c>
      <c r="O207" s="13">
        <f t="shared" si="41"/>
        <v>0</v>
      </c>
    </row>
    <row r="208" spans="2:15" ht="12.75">
      <c r="B208" s="14">
        <v>207</v>
      </c>
      <c r="C208" s="13">
        <f t="shared" si="43"/>
        <v>36720.85646312451</v>
      </c>
      <c r="D208" s="9">
        <f t="shared" si="42"/>
        <v>-735053276.4647573</v>
      </c>
      <c r="E208" s="13">
        <f t="shared" si="33"/>
        <v>735089997.3212204</v>
      </c>
      <c r="F208" s="13">
        <f t="shared" si="34"/>
        <v>20018.323866149633</v>
      </c>
      <c r="G208" s="13">
        <f>D208/C208</f>
        <v>-20017.323866149636</v>
      </c>
      <c r="H208" s="13">
        <f>SUM(E$2:$E208)</f>
        <v>15436255526.616364</v>
      </c>
      <c r="I208" s="13">
        <f t="shared" si="35"/>
        <v>-15436155526.616354</v>
      </c>
      <c r="J208" s="13">
        <f t="shared" si="36"/>
        <v>17869395303.999256</v>
      </c>
      <c r="K208" s="13">
        <f t="shared" si="37"/>
        <v>-102472011.79452519</v>
      </c>
      <c r="L208" s="13">
        <f t="shared" si="38"/>
        <v>15333683514.821829</v>
      </c>
      <c r="M208" s="13">
        <f t="shared" si="39"/>
        <v>2433239777.382905</v>
      </c>
      <c r="N208" s="13">
        <f t="shared" si="40"/>
        <v>-15436155526.616352</v>
      </c>
      <c r="O208" s="13">
        <f t="shared" si="41"/>
        <v>-1.9073486328125E-06</v>
      </c>
    </row>
    <row r="209" spans="2:15" ht="12.75">
      <c r="B209" s="14">
        <v>208</v>
      </c>
      <c r="C209" s="13">
        <f t="shared" si="43"/>
        <v>36720.85646312451</v>
      </c>
      <c r="D209" s="9">
        <f t="shared" si="42"/>
        <v>-771807776.3308185</v>
      </c>
      <c r="E209" s="13">
        <f t="shared" si="33"/>
        <v>771844497.1872816</v>
      </c>
      <c r="F209" s="13">
        <f t="shared" si="34"/>
        <v>21019.24005945712</v>
      </c>
      <c r="G209" s="13">
        <f>D209/C209</f>
        <v>-21018.240059457123</v>
      </c>
      <c r="H209" s="13">
        <f>SUM(E$2:$E209)</f>
        <v>16208100023.803646</v>
      </c>
      <c r="I209" s="13">
        <f t="shared" si="35"/>
        <v>-16208000023.803637</v>
      </c>
      <c r="J209" s="13">
        <f t="shared" si="36"/>
        <v>18762901790.055687</v>
      </c>
      <c r="K209" s="13">
        <f t="shared" si="37"/>
        <v>-104558172.8868788</v>
      </c>
      <c r="L209" s="13">
        <f t="shared" si="38"/>
        <v>16103441850.916758</v>
      </c>
      <c r="M209" s="13">
        <f t="shared" si="39"/>
        <v>2554901766.2520504</v>
      </c>
      <c r="N209" s="13">
        <f t="shared" si="40"/>
        <v>-16208000023.803637</v>
      </c>
      <c r="O209" s="13">
        <f t="shared" si="41"/>
        <v>0</v>
      </c>
    </row>
    <row r="210" spans="2:15" ht="12.75">
      <c r="B210" s="14">
        <v>209</v>
      </c>
      <c r="C210" s="13">
        <f t="shared" si="43"/>
        <v>36720.85646312451</v>
      </c>
      <c r="D210" s="9">
        <f t="shared" si="42"/>
        <v>-810400001.1901826</v>
      </c>
      <c r="E210" s="13">
        <f t="shared" si="33"/>
        <v>810436722.0466458</v>
      </c>
      <c r="F210" s="13">
        <f t="shared" si="34"/>
        <v>22070.202062429977</v>
      </c>
      <c r="G210" s="13">
        <f>D210/C210</f>
        <v>-22069.202062429977</v>
      </c>
      <c r="H210" s="13">
        <f>SUM(E$2:$E210)</f>
        <v>17018536745.850292</v>
      </c>
      <c r="I210" s="13">
        <f t="shared" si="35"/>
        <v>-17018436745.850283</v>
      </c>
      <c r="J210" s="13">
        <f t="shared" si="36"/>
        <v>19701083600.414936</v>
      </c>
      <c r="K210" s="13">
        <f t="shared" si="37"/>
        <v>-106686057.20107952</v>
      </c>
      <c r="L210" s="13">
        <f t="shared" si="38"/>
        <v>16911750688.649202</v>
      </c>
      <c r="M210" s="13">
        <f t="shared" si="39"/>
        <v>2682646854.564653</v>
      </c>
      <c r="N210" s="13">
        <f t="shared" si="40"/>
        <v>-17018436745.850283</v>
      </c>
      <c r="O210" s="13">
        <f t="shared" si="41"/>
        <v>0</v>
      </c>
    </row>
    <row r="211" spans="2:15" ht="12.75">
      <c r="B211" s="14">
        <v>210</v>
      </c>
      <c r="C211" s="13">
        <f t="shared" si="43"/>
        <v>36720.85646312451</v>
      </c>
      <c r="D211" s="9">
        <f t="shared" si="42"/>
        <v>-850921837.2925149</v>
      </c>
      <c r="E211" s="13">
        <f t="shared" si="33"/>
        <v>850958558.1489781</v>
      </c>
      <c r="F211" s="13">
        <f t="shared" si="34"/>
        <v>23173.71216555148</v>
      </c>
      <c r="G211" s="13">
        <f>D211/C211</f>
        <v>-23172.71216555148</v>
      </c>
      <c r="H211" s="13">
        <f>SUM(E$2:$E211)</f>
        <v>17869495303.99927</v>
      </c>
      <c r="I211" s="13">
        <f t="shared" si="35"/>
        <v>-17869395303.99926</v>
      </c>
      <c r="J211" s="13">
        <f t="shared" si="36"/>
        <v>20686174501.292145</v>
      </c>
      <c r="K211" s="13">
        <f t="shared" si="37"/>
        <v>-108856499.20156422</v>
      </c>
      <c r="L211" s="13">
        <f t="shared" si="38"/>
        <v>17760538804.797695</v>
      </c>
      <c r="M211" s="13">
        <f t="shared" si="39"/>
        <v>2816779197.2928853</v>
      </c>
      <c r="N211" s="13">
        <f t="shared" si="40"/>
        <v>-17869395303.99926</v>
      </c>
      <c r="O211" s="13">
        <f t="shared" si="41"/>
        <v>0</v>
      </c>
    </row>
    <row r="212" spans="2:15" ht="12.75">
      <c r="B212" s="14">
        <v>211</v>
      </c>
      <c r="C212" s="13">
        <f t="shared" si="43"/>
        <v>36720.85646312451</v>
      </c>
      <c r="D212" s="9">
        <f t="shared" si="42"/>
        <v>-893469765.1999636</v>
      </c>
      <c r="E212" s="13">
        <f t="shared" si="33"/>
        <v>893506486.056427</v>
      </c>
      <c r="F212" s="13">
        <f t="shared" si="34"/>
        <v>24332.397773829052</v>
      </c>
      <c r="G212" s="13">
        <f>D212/C212</f>
        <v>-24331.397773829045</v>
      </c>
      <c r="H212" s="13">
        <f>SUM(E$2:$E212)</f>
        <v>18763001790.0557</v>
      </c>
      <c r="I212" s="13">
        <f t="shared" si="35"/>
        <v>-18762901790.055683</v>
      </c>
      <c r="J212" s="13">
        <f t="shared" si="36"/>
        <v>21720519947.21321</v>
      </c>
      <c r="K212" s="13">
        <f t="shared" si="37"/>
        <v>-111070350.0420586</v>
      </c>
      <c r="L212" s="13">
        <f t="shared" si="38"/>
        <v>18651831440.013626</v>
      </c>
      <c r="M212" s="13">
        <f t="shared" si="39"/>
        <v>2957618157.15753</v>
      </c>
      <c r="N212" s="13">
        <f t="shared" si="40"/>
        <v>-18762901790.05568</v>
      </c>
      <c r="O212" s="13">
        <f t="shared" si="41"/>
        <v>-3.814697265625E-06</v>
      </c>
    </row>
    <row r="213" spans="2:15" ht="12.75">
      <c r="B213" s="14">
        <v>212</v>
      </c>
      <c r="C213" s="13">
        <f t="shared" si="43"/>
        <v>36720.85646312451</v>
      </c>
      <c r="D213" s="9">
        <f t="shared" si="42"/>
        <v>-938145089.502785</v>
      </c>
      <c r="E213" s="13">
        <f t="shared" si="33"/>
        <v>938181810.3592483</v>
      </c>
      <c r="F213" s="13">
        <f t="shared" si="34"/>
        <v>25549.017662520502</v>
      </c>
      <c r="G213" s="13">
        <f>D213/C213</f>
        <v>-25548.0176625205</v>
      </c>
      <c r="H213" s="13">
        <f>SUM(E$2:$E213)</f>
        <v>19701183600.414948</v>
      </c>
      <c r="I213" s="13">
        <f t="shared" si="35"/>
        <v>-19701083600.414932</v>
      </c>
      <c r="J213" s="13">
        <f t="shared" si="36"/>
        <v>22806582665.430336</v>
      </c>
      <c r="K213" s="13">
        <f t="shared" si="37"/>
        <v>-113328477.89936292</v>
      </c>
      <c r="L213" s="13">
        <f t="shared" si="38"/>
        <v>19587755122.515568</v>
      </c>
      <c r="M213" s="13">
        <f t="shared" si="39"/>
        <v>3105499065.015406</v>
      </c>
      <c r="N213" s="13">
        <f t="shared" si="40"/>
        <v>-19701083600.41493</v>
      </c>
      <c r="O213" s="13">
        <f t="shared" si="41"/>
        <v>-3.814697265625E-06</v>
      </c>
    </row>
    <row r="214" spans="2:15" ht="12.75">
      <c r="B214" s="14">
        <v>213</v>
      </c>
      <c r="C214" s="13">
        <f t="shared" si="43"/>
        <v>36720.85646312451</v>
      </c>
      <c r="D214" s="9">
        <f t="shared" si="42"/>
        <v>-985054180.0207475</v>
      </c>
      <c r="E214" s="13">
        <f t="shared" si="33"/>
        <v>985090900.8772106</v>
      </c>
      <c r="F214" s="13">
        <f t="shared" si="34"/>
        <v>26826.468545646527</v>
      </c>
      <c r="G214" s="13">
        <f>D214/C214</f>
        <v>-26825.468545646527</v>
      </c>
      <c r="H214" s="13">
        <f>SUM(E$2:$E214)</f>
        <v>20686274501.29216</v>
      </c>
      <c r="I214" s="13">
        <f t="shared" si="35"/>
        <v>-20686174501.29214</v>
      </c>
      <c r="J214" s="13">
        <f t="shared" si="36"/>
        <v>23946948519.55832</v>
      </c>
      <c r="K214" s="13">
        <f t="shared" si="37"/>
        <v>-115631768.3138133</v>
      </c>
      <c r="L214" s="13">
        <f t="shared" si="38"/>
        <v>20570542732.97833</v>
      </c>
      <c r="M214" s="13">
        <f t="shared" si="39"/>
        <v>3260774018.266176</v>
      </c>
      <c r="N214" s="13">
        <f t="shared" si="40"/>
        <v>-20686174501.292145</v>
      </c>
      <c r="O214" s="13">
        <f t="shared" si="41"/>
        <v>3.814697265625E-06</v>
      </c>
    </row>
    <row r="215" spans="2:15" ht="12.75">
      <c r="B215" s="14">
        <v>214</v>
      </c>
      <c r="C215" s="13">
        <f t="shared" si="43"/>
        <v>36720.85646312451</v>
      </c>
      <c r="D215" s="9">
        <f t="shared" si="42"/>
        <v>-1034308725.0646076</v>
      </c>
      <c r="E215" s="13">
        <f t="shared" si="33"/>
        <v>1034345445.9210712</v>
      </c>
      <c r="F215" s="13">
        <f t="shared" si="34"/>
        <v>28167.79197292885</v>
      </c>
      <c r="G215" s="13">
        <f>D215/C215</f>
        <v>-28166.79197292884</v>
      </c>
      <c r="H215" s="13">
        <f>SUM(E$2:$E215)</f>
        <v>21720619947.21323</v>
      </c>
      <c r="I215" s="13">
        <f t="shared" si="35"/>
        <v>-21720519947.213203</v>
      </c>
      <c r="J215" s="13">
        <f t="shared" si="36"/>
        <v>25144332666.39269</v>
      </c>
      <c r="K215" s="13">
        <f t="shared" si="37"/>
        <v>-117981124.53655268</v>
      </c>
      <c r="L215" s="13">
        <f t="shared" si="38"/>
        <v>21602538822.67665</v>
      </c>
      <c r="M215" s="13">
        <f t="shared" si="39"/>
        <v>3423812719.179485</v>
      </c>
      <c r="N215" s="13">
        <f t="shared" si="40"/>
        <v>-21720519947.213203</v>
      </c>
      <c r="O215" s="13">
        <f t="shared" si="41"/>
        <v>0</v>
      </c>
    </row>
    <row r="216" spans="2:15" ht="12.75">
      <c r="B216" s="14">
        <v>215</v>
      </c>
      <c r="C216" s="13">
        <f t="shared" si="43"/>
        <v>36720.85646312451</v>
      </c>
      <c r="D216" s="9">
        <f t="shared" si="42"/>
        <v>-1086025997.3606617</v>
      </c>
      <c r="E216" s="13">
        <f t="shared" si="33"/>
        <v>1086062718.2171247</v>
      </c>
      <c r="F216" s="13">
        <f t="shared" si="34"/>
        <v>29576.181571575296</v>
      </c>
      <c r="G216" s="13">
        <f>D216/C216</f>
        <v>-29575.1815715753</v>
      </c>
      <c r="H216" s="13">
        <f>SUM(E$2:$E216)</f>
        <v>22806682665.430355</v>
      </c>
      <c r="I216" s="13">
        <f t="shared" si="35"/>
        <v>-22806582665.43034</v>
      </c>
      <c r="J216" s="13">
        <f t="shared" si="36"/>
        <v>26401586020.568794</v>
      </c>
      <c r="K216" s="13">
        <f t="shared" si="37"/>
        <v>-120377467.88374686</v>
      </c>
      <c r="L216" s="13">
        <f t="shared" si="38"/>
        <v>22686205197.546593</v>
      </c>
      <c r="M216" s="13">
        <f t="shared" si="39"/>
        <v>3595003355.13846</v>
      </c>
      <c r="N216" s="13">
        <f t="shared" si="40"/>
        <v>-22806582665.430336</v>
      </c>
      <c r="O216" s="13">
        <f t="shared" si="41"/>
        <v>-3.814697265625E-06</v>
      </c>
    </row>
    <row r="217" spans="2:15" ht="12.75">
      <c r="B217" s="14">
        <v>216</v>
      </c>
      <c r="C217" s="13">
        <f t="shared" si="43"/>
        <v>36720.85646312451</v>
      </c>
      <c r="D217" s="9">
        <f t="shared" si="42"/>
        <v>-1140329133.2715175</v>
      </c>
      <c r="E217" s="13">
        <f t="shared" si="33"/>
        <v>1140365854.1279812</v>
      </c>
      <c r="F217" s="13">
        <f t="shared" si="34"/>
        <v>31054.990650154068</v>
      </c>
      <c r="G217" s="13">
        <f>D217/C217</f>
        <v>-31053.990650154054</v>
      </c>
      <c r="H217" s="13">
        <f>SUM(E$2:$E217)</f>
        <v>23947048519.558334</v>
      </c>
      <c r="I217" s="13">
        <f t="shared" si="35"/>
        <v>-23946948519.55831</v>
      </c>
      <c r="J217" s="13">
        <f t="shared" si="36"/>
        <v>27721702042.453693</v>
      </c>
      <c r="K217" s="13">
        <f t="shared" si="37"/>
        <v>-122821738.09788491</v>
      </c>
      <c r="L217" s="13">
        <f t="shared" si="38"/>
        <v>23824126781.460426</v>
      </c>
      <c r="M217" s="13">
        <f t="shared" si="39"/>
        <v>3774753522.895382</v>
      </c>
      <c r="N217" s="13">
        <f t="shared" si="40"/>
        <v>-23946948519.55831</v>
      </c>
      <c r="O217" s="13">
        <f t="shared" si="41"/>
        <v>0</v>
      </c>
    </row>
    <row r="218" spans="2:15" ht="12.75">
      <c r="B218" s="14">
        <v>217</v>
      </c>
      <c r="C218" s="13">
        <f t="shared" si="43"/>
        <v>36720.85646312451</v>
      </c>
      <c r="D218" s="9">
        <f t="shared" si="42"/>
        <v>-1197347425.9779167</v>
      </c>
      <c r="E218" s="13">
        <f t="shared" si="33"/>
        <v>1197384146.83438</v>
      </c>
      <c r="F218" s="13">
        <f t="shared" si="34"/>
        <v>32607.74018266176</v>
      </c>
      <c r="G218" s="13">
        <f>D218/C218</f>
        <v>-32606.74018266176</v>
      </c>
      <c r="H218" s="13">
        <f>SUM(E$2:$E218)</f>
        <v>25144432666.392715</v>
      </c>
      <c r="I218" s="13">
        <f t="shared" si="35"/>
        <v>-25144332666.392693</v>
      </c>
      <c r="J218" s="13">
        <f t="shared" si="36"/>
        <v>29107823865.432846</v>
      </c>
      <c r="K218" s="13">
        <f t="shared" si="37"/>
        <v>-125314893.71630576</v>
      </c>
      <c r="L218" s="13">
        <f t="shared" si="38"/>
        <v>25019017772.676388</v>
      </c>
      <c r="M218" s="13">
        <f t="shared" si="39"/>
        <v>3963491199.0401516</v>
      </c>
      <c r="N218" s="13">
        <f t="shared" si="40"/>
        <v>-25144332666.392693</v>
      </c>
      <c r="O218" s="13">
        <f t="shared" si="41"/>
        <v>0</v>
      </c>
    </row>
    <row r="219" spans="2:15" ht="12.75">
      <c r="B219" s="14">
        <v>218</v>
      </c>
      <c r="C219" s="13">
        <f t="shared" si="43"/>
        <v>36720.85646312451</v>
      </c>
      <c r="D219" s="9">
        <f t="shared" si="42"/>
        <v>-1257216633.3196356</v>
      </c>
      <c r="E219" s="13">
        <f t="shared" si="33"/>
        <v>1257253354.176099</v>
      </c>
      <c r="F219" s="13">
        <f t="shared" si="34"/>
        <v>34238.127191794854</v>
      </c>
      <c r="G219" s="13">
        <f>D219/C219</f>
        <v>-34237.12719179485</v>
      </c>
      <c r="H219" s="13">
        <f>SUM(E$2:$E219)</f>
        <v>26401686020.568813</v>
      </c>
      <c r="I219" s="13">
        <f t="shared" si="35"/>
        <v>-26401586020.568787</v>
      </c>
      <c r="J219" s="13">
        <f t="shared" si="36"/>
        <v>30563251779.560947</v>
      </c>
      <c r="K219" s="13">
        <f t="shared" si="37"/>
        <v>-127857912.44709496</v>
      </c>
      <c r="L219" s="13">
        <f t="shared" si="38"/>
        <v>26273728108.121693</v>
      </c>
      <c r="M219" s="13">
        <f t="shared" si="39"/>
        <v>4161665758.992159</v>
      </c>
      <c r="N219" s="13">
        <f t="shared" si="40"/>
        <v>-26401586020.568787</v>
      </c>
      <c r="O219" s="13">
        <f t="shared" si="41"/>
        <v>0</v>
      </c>
    </row>
    <row r="220" spans="2:15" ht="12.75">
      <c r="B220" s="14">
        <v>219</v>
      </c>
      <c r="C220" s="13">
        <f t="shared" si="43"/>
        <v>36720.85646312451</v>
      </c>
      <c r="D220" s="9">
        <f t="shared" si="42"/>
        <v>-1320079301.028441</v>
      </c>
      <c r="E220" s="13">
        <f t="shared" si="33"/>
        <v>1320116021.884904</v>
      </c>
      <c r="F220" s="13">
        <f t="shared" si="34"/>
        <v>35950.03355138459</v>
      </c>
      <c r="G220" s="13">
        <f>D220/C220</f>
        <v>-35949.0335513846</v>
      </c>
      <c r="H220" s="13">
        <f>SUM(E$2:$E220)</f>
        <v>27721802042.453716</v>
      </c>
      <c r="I220" s="13">
        <f t="shared" si="35"/>
        <v>-27721702042.453697</v>
      </c>
      <c r="J220" s="13">
        <f t="shared" si="36"/>
        <v>32091451089.395466</v>
      </c>
      <c r="K220" s="13">
        <f t="shared" si="37"/>
        <v>-130451791.5525</v>
      </c>
      <c r="L220" s="13">
        <f t="shared" si="38"/>
        <v>27591250250.901196</v>
      </c>
      <c r="M220" s="13">
        <f t="shared" si="39"/>
        <v>4369749046.941768</v>
      </c>
      <c r="N220" s="13">
        <f t="shared" si="40"/>
        <v>-27721702042.453697</v>
      </c>
      <c r="O220" s="13">
        <f t="shared" si="41"/>
        <v>0</v>
      </c>
    </row>
    <row r="221" spans="2:15" ht="12.75">
      <c r="B221" s="14">
        <v>220</v>
      </c>
      <c r="C221" s="13">
        <f t="shared" si="43"/>
        <v>36720.85646312451</v>
      </c>
      <c r="D221" s="9">
        <f t="shared" si="42"/>
        <v>-1386085102.1226861</v>
      </c>
      <c r="E221" s="13">
        <f t="shared" si="33"/>
        <v>1386121822.9791496</v>
      </c>
      <c r="F221" s="13">
        <f t="shared" si="34"/>
        <v>37747.535228953835</v>
      </c>
      <c r="G221" s="13">
        <f>D221/C221</f>
        <v>-37746.53522895383</v>
      </c>
      <c r="H221" s="13">
        <f>SUM(E$2:$E221)</f>
        <v>29107923865.432865</v>
      </c>
      <c r="I221" s="13">
        <f t="shared" si="35"/>
        <v>-29107823865.432846</v>
      </c>
      <c r="J221" s="13">
        <f t="shared" si="36"/>
        <v>33696060364.7217</v>
      </c>
      <c r="K221" s="13">
        <f t="shared" si="37"/>
        <v>-133097548.24001317</v>
      </c>
      <c r="L221" s="13">
        <f t="shared" si="38"/>
        <v>28974726317.192833</v>
      </c>
      <c r="M221" s="13">
        <f t="shared" si="39"/>
        <v>4588236499.288856</v>
      </c>
      <c r="N221" s="13">
        <f t="shared" si="40"/>
        <v>-29107823865.432842</v>
      </c>
      <c r="O221" s="13">
        <f t="shared" si="41"/>
        <v>-3.814697265625E-06</v>
      </c>
    </row>
    <row r="222" spans="2:15" ht="12.75">
      <c r="B222" s="14">
        <v>221</v>
      </c>
      <c r="C222" s="13">
        <f t="shared" si="43"/>
        <v>36720.85646312451</v>
      </c>
      <c r="D222" s="9">
        <f t="shared" si="42"/>
        <v>-1455391193.2716439</v>
      </c>
      <c r="E222" s="13">
        <f t="shared" si="33"/>
        <v>1455427914.1281068</v>
      </c>
      <c r="F222" s="13">
        <f t="shared" si="34"/>
        <v>39634.911990401524</v>
      </c>
      <c r="G222" s="13">
        <f>D222/C222</f>
        <v>-39633.911990401524</v>
      </c>
      <c r="H222" s="13">
        <f>SUM(E$2:$E222)</f>
        <v>30563351779.56097</v>
      </c>
      <c r="I222" s="13">
        <f t="shared" si="35"/>
        <v>-30563251779.560955</v>
      </c>
      <c r="J222" s="13">
        <f t="shared" si="36"/>
        <v>35380900103.814255</v>
      </c>
      <c r="K222" s="13">
        <f t="shared" si="37"/>
        <v>-135796220.06127656</v>
      </c>
      <c r="L222" s="13">
        <f t="shared" si="38"/>
        <v>30427455559.49968</v>
      </c>
      <c r="M222" s="13">
        <f t="shared" si="39"/>
        <v>4817648324.2533</v>
      </c>
      <c r="N222" s="13">
        <f t="shared" si="40"/>
        <v>-30563251779.560955</v>
      </c>
      <c r="O222" s="13">
        <f t="shared" si="41"/>
        <v>0</v>
      </c>
    </row>
    <row r="223" spans="2:15" ht="12.75">
      <c r="B223" s="14">
        <v>222</v>
      </c>
      <c r="C223" s="13">
        <f t="shared" si="43"/>
        <v>36720.85646312451</v>
      </c>
      <c r="D223" s="9">
        <f t="shared" si="42"/>
        <v>-1528162588.9780483</v>
      </c>
      <c r="E223" s="13">
        <f t="shared" si="33"/>
        <v>1528199309.8345125</v>
      </c>
      <c r="F223" s="13">
        <f t="shared" si="34"/>
        <v>41616.657589921604</v>
      </c>
      <c r="G223" s="13">
        <f>D223/C223</f>
        <v>-41615.657589921575</v>
      </c>
      <c r="H223" s="13">
        <f>SUM(E$2:$E223)</f>
        <v>32091551089.39548</v>
      </c>
      <c r="I223" s="13">
        <f t="shared" si="35"/>
        <v>-32091451089.39545</v>
      </c>
      <c r="J223" s="13">
        <f t="shared" si="36"/>
        <v>37149981829.86141</v>
      </c>
      <c r="K223" s="13">
        <f t="shared" si="37"/>
        <v>-138548865.31896514</v>
      </c>
      <c r="L223" s="13">
        <f t="shared" si="38"/>
        <v>31952902224.076485</v>
      </c>
      <c r="M223" s="13">
        <f t="shared" si="39"/>
        <v>5058530740.465962</v>
      </c>
      <c r="N223" s="13">
        <f t="shared" si="40"/>
        <v>-32091451089.39545</v>
      </c>
      <c r="O223" s="13">
        <f t="shared" si="41"/>
        <v>0</v>
      </c>
    </row>
    <row r="224" spans="2:15" ht="12.75">
      <c r="B224" s="14">
        <v>223</v>
      </c>
      <c r="C224" s="13">
        <f t="shared" si="43"/>
        <v>36720.85646312451</v>
      </c>
      <c r="D224" s="9">
        <f t="shared" si="42"/>
        <v>-1604572554.4697747</v>
      </c>
      <c r="E224" s="13">
        <f t="shared" si="33"/>
        <v>1604609275.3262374</v>
      </c>
      <c r="F224" s="13">
        <f t="shared" si="34"/>
        <v>43697.490469417666</v>
      </c>
      <c r="G224" s="13">
        <f>D224/C224</f>
        <v>-43696.49046941768</v>
      </c>
      <c r="H224" s="13">
        <f>SUM(E$2:$E224)</f>
        <v>33696160364.721718</v>
      </c>
      <c r="I224" s="13">
        <f t="shared" si="35"/>
        <v>-33696060364.721703</v>
      </c>
      <c r="J224" s="13">
        <f t="shared" si="36"/>
        <v>39007517642.21096</v>
      </c>
      <c r="K224" s="13">
        <f t="shared" si="37"/>
        <v>-141356563.48180762</v>
      </c>
      <c r="L224" s="13">
        <f t="shared" si="38"/>
        <v>33554703801.239895</v>
      </c>
      <c r="M224" s="13">
        <f t="shared" si="39"/>
        <v>5311457277.489263</v>
      </c>
      <c r="N224" s="13">
        <f t="shared" si="40"/>
        <v>-33696060364.7217</v>
      </c>
      <c r="O224" s="13">
        <f t="shared" si="41"/>
        <v>-3.814697265625E-06</v>
      </c>
    </row>
    <row r="225" spans="2:15" ht="12.75">
      <c r="B225" s="14">
        <v>224</v>
      </c>
      <c r="C225" s="13">
        <f t="shared" si="43"/>
        <v>36720.85646312451</v>
      </c>
      <c r="D225" s="9">
        <f t="shared" si="42"/>
        <v>-1684803018.2360864</v>
      </c>
      <c r="E225" s="13">
        <f t="shared" si="33"/>
        <v>1684839739.09255</v>
      </c>
      <c r="F225" s="13">
        <f t="shared" si="34"/>
        <v>45882.36499288857</v>
      </c>
      <c r="G225" s="13">
        <f>D225/C225</f>
        <v>-45881.36499288856</v>
      </c>
      <c r="H225" s="13">
        <f>SUM(E$2:$E225)</f>
        <v>35381000103.81427</v>
      </c>
      <c r="I225" s="13">
        <f t="shared" si="35"/>
        <v>-35380900103.81425</v>
      </c>
      <c r="J225" s="13">
        <f t="shared" si="36"/>
        <v>40957930245.17797</v>
      </c>
      <c r="K225" s="13">
        <f t="shared" si="37"/>
        <v>-144220415.60790688</v>
      </c>
      <c r="L225" s="13">
        <f t="shared" si="38"/>
        <v>35236679688.20634</v>
      </c>
      <c r="M225" s="13">
        <f t="shared" si="39"/>
        <v>5577030141.363725</v>
      </c>
      <c r="N225" s="13">
        <f t="shared" si="40"/>
        <v>-35380900103.81425</v>
      </c>
      <c r="O225" s="13">
        <f t="shared" si="41"/>
        <v>0</v>
      </c>
    </row>
    <row r="226" spans="2:15" ht="12.75">
      <c r="B226" s="14">
        <v>225</v>
      </c>
      <c r="C226" s="13">
        <f t="shared" si="43"/>
        <v>36720.85646312451</v>
      </c>
      <c r="D226" s="9">
        <f t="shared" si="42"/>
        <v>-1769045005.1907136</v>
      </c>
      <c r="E226" s="13">
        <f t="shared" si="33"/>
        <v>1769081726.047177</v>
      </c>
      <c r="F226" s="13">
        <f t="shared" si="34"/>
        <v>48176.48324253299</v>
      </c>
      <c r="G226" s="13">
        <f>D226/C226</f>
        <v>-48175.48324253298</v>
      </c>
      <c r="H226" s="13">
        <f>SUM(E$2:$E226)</f>
        <v>37150081829.86145</v>
      </c>
      <c r="I226" s="13">
        <f t="shared" si="35"/>
        <v>-37149981829.86142</v>
      </c>
      <c r="J226" s="13">
        <f t="shared" si="36"/>
        <v>43005863478.293335</v>
      </c>
      <c r="K226" s="13">
        <f t="shared" si="37"/>
        <v>-147141544.77652815</v>
      </c>
      <c r="L226" s="13">
        <f t="shared" si="38"/>
        <v>37002840285.08489</v>
      </c>
      <c r="M226" s="13">
        <f t="shared" si="39"/>
        <v>5855881648.431911</v>
      </c>
      <c r="N226" s="13">
        <f t="shared" si="40"/>
        <v>-37149981829.86142</v>
      </c>
      <c r="O226" s="13">
        <f t="shared" si="41"/>
        <v>0</v>
      </c>
    </row>
    <row r="227" spans="2:15" ht="12.75">
      <c r="B227" s="14">
        <v>226</v>
      </c>
      <c r="C227" s="13">
        <f t="shared" si="43"/>
        <v>36720.85646312451</v>
      </c>
      <c r="D227" s="9">
        <f t="shared" si="42"/>
        <v>-1857499091.493073</v>
      </c>
      <c r="E227" s="13">
        <f t="shared" si="33"/>
        <v>1857535812.3495362</v>
      </c>
      <c r="F227" s="13">
        <f t="shared" si="34"/>
        <v>50585.307404659645</v>
      </c>
      <c r="G227" s="13">
        <f>D227/C227</f>
        <v>-50584.30740465964</v>
      </c>
      <c r="H227" s="13">
        <f>SUM(E$2:$E227)</f>
        <v>39007617642.21098</v>
      </c>
      <c r="I227" s="13">
        <f t="shared" si="35"/>
        <v>-39007517642.21096</v>
      </c>
      <c r="J227" s="13">
        <f t="shared" si="36"/>
        <v>45156193373.06447</v>
      </c>
      <c r="K227" s="13">
        <f t="shared" si="37"/>
        <v>-150121096.52852178</v>
      </c>
      <c r="L227" s="13">
        <f t="shared" si="38"/>
        <v>38857396545.68244</v>
      </c>
      <c r="M227" s="13">
        <f t="shared" si="39"/>
        <v>6148675730.853507</v>
      </c>
      <c r="N227" s="13">
        <f t="shared" si="40"/>
        <v>-39007517642.21096</v>
      </c>
      <c r="O227" s="13">
        <f t="shared" si="41"/>
        <v>0</v>
      </c>
    </row>
    <row r="228" spans="2:15" ht="12.75">
      <c r="B228" s="14">
        <v>227</v>
      </c>
      <c r="C228" s="13">
        <f t="shared" si="43"/>
        <v>36720.85646312451</v>
      </c>
      <c r="D228" s="9">
        <f t="shared" si="42"/>
        <v>-1950375882.1105502</v>
      </c>
      <c r="E228" s="13">
        <f t="shared" si="33"/>
        <v>1950412602.967013</v>
      </c>
      <c r="F228" s="13">
        <f t="shared" si="34"/>
        <v>53114.57277489262</v>
      </c>
      <c r="G228" s="13">
        <f>D228/C228</f>
        <v>-53113.57277489264</v>
      </c>
      <c r="H228" s="13">
        <f>SUM(E$2:$E228)</f>
        <v>40958030245.17799</v>
      </c>
      <c r="I228" s="13">
        <f t="shared" si="35"/>
        <v>-40957930245.17798</v>
      </c>
      <c r="J228" s="13">
        <f t="shared" si="36"/>
        <v>47414039762.574165</v>
      </c>
      <c r="K228" s="13">
        <f t="shared" si="37"/>
        <v>-153160239.31555536</v>
      </c>
      <c r="L228" s="13">
        <f t="shared" si="38"/>
        <v>40804770005.86243</v>
      </c>
      <c r="M228" s="13">
        <f t="shared" si="39"/>
        <v>6456109517.396184</v>
      </c>
      <c r="N228" s="13">
        <f t="shared" si="40"/>
        <v>-40957930245.17798</v>
      </c>
      <c r="O228" s="13">
        <f t="shared" si="41"/>
        <v>0</v>
      </c>
    </row>
    <row r="229" spans="2:15" ht="12.75">
      <c r="B229" s="14">
        <v>228</v>
      </c>
      <c r="C229" s="13">
        <f t="shared" si="43"/>
        <v>36720.85646312451</v>
      </c>
      <c r="D229" s="9">
        <f t="shared" si="42"/>
        <v>-2047896512.2589</v>
      </c>
      <c r="E229" s="13">
        <f aca="true" t="shared" si="44" ref="E229:E292">$E$2*(1+$A$3)^(B229-1)</f>
        <v>2047933233.115364</v>
      </c>
      <c r="F229" s="13">
        <f aca="true" t="shared" si="45" ref="F229:F292">(E229/C229)</f>
        <v>55770.301413637266</v>
      </c>
      <c r="G229" s="13">
        <f>D229/C229</f>
        <v>-55769.301413637244</v>
      </c>
      <c r="H229" s="13">
        <f>SUM(E$2:$E229)</f>
        <v>43005963478.29336</v>
      </c>
      <c r="I229" s="13">
        <f aca="true" t="shared" si="46" ref="I229:I292">$A$5*(1-(((1+$A$3)^B229-1)/$A$3)/$A$25)</f>
        <v>-43005863478.29333</v>
      </c>
      <c r="J229" s="13">
        <f aca="true" t="shared" si="47" ref="J229:J292">$A$23*((1+$A$3)^(B229)-1)/$A$3</f>
        <v>49784778471.55932</v>
      </c>
      <c r="K229" s="13">
        <f aca="true" t="shared" si="48" ref="K229:K292">$A$23*(((1+$A$15)^($A$9-B229)-1)/($A$15*(1+$A$15)^($A$9-B229)))</f>
        <v>-156260164.95832962</v>
      </c>
      <c r="L229" s="13">
        <f aca="true" t="shared" si="49" ref="L229:L292">(K229-I229)</f>
        <v>42849603313.335</v>
      </c>
      <c r="M229" s="13">
        <f aca="true" t="shared" si="50" ref="M229:M292">$A$5*(1+$A$3)^B229</f>
        <v>6778914993.265991</v>
      </c>
      <c r="N229" s="13">
        <f aca="true" t="shared" si="51" ref="N229:N292">(M229-J229)</f>
        <v>-43005863478.29333</v>
      </c>
      <c r="O229" s="13">
        <f aca="true" t="shared" si="52" ref="O229:O292">-(N229-I229)</f>
        <v>0</v>
      </c>
    </row>
    <row r="230" spans="2:15" ht="12.75">
      <c r="B230" s="14">
        <v>229</v>
      </c>
      <c r="C230" s="13">
        <f t="shared" si="43"/>
        <v>36720.85646312451</v>
      </c>
      <c r="D230" s="9">
        <f t="shared" si="42"/>
        <v>-2150293173.914668</v>
      </c>
      <c r="E230" s="13">
        <f t="shared" si="44"/>
        <v>2150329894.7711315</v>
      </c>
      <c r="F230" s="13">
        <f t="shared" si="45"/>
        <v>58558.81648431911</v>
      </c>
      <c r="G230" s="13">
        <f>D230/C230</f>
        <v>-58557.816484319104</v>
      </c>
      <c r="H230" s="13">
        <f>SUM(E$2:$E230)</f>
        <v>45156293373.06449</v>
      </c>
      <c r="I230" s="13">
        <f t="shared" si="46"/>
        <v>-45156193373.06446</v>
      </c>
      <c r="J230" s="13">
        <f t="shared" si="47"/>
        <v>52274054115.99375</v>
      </c>
      <c r="K230" s="13">
        <f t="shared" si="48"/>
        <v>-159422089.11395934</v>
      </c>
      <c r="L230" s="13">
        <f t="shared" si="49"/>
        <v>44996771283.9505</v>
      </c>
      <c r="M230" s="13">
        <f t="shared" si="50"/>
        <v>7117860742.929291</v>
      </c>
      <c r="N230" s="13">
        <f t="shared" si="51"/>
        <v>-45156193373.06446</v>
      </c>
      <c r="O230" s="13">
        <f t="shared" si="52"/>
        <v>0</v>
      </c>
    </row>
    <row r="231" spans="2:15" ht="12.75">
      <c r="B231" s="14">
        <v>230</v>
      </c>
      <c r="C231" s="13">
        <f t="shared" si="43"/>
        <v>36720.85646312451</v>
      </c>
      <c r="D231" s="9">
        <f t="shared" si="42"/>
        <v>-2257809668.6532245</v>
      </c>
      <c r="E231" s="13">
        <f t="shared" si="44"/>
        <v>2257846389.5096884</v>
      </c>
      <c r="F231" s="13">
        <f t="shared" si="45"/>
        <v>61486.757308535074</v>
      </c>
      <c r="G231" s="13">
        <f>D231/C231</f>
        <v>-61485.75730853505</v>
      </c>
      <c r="H231" s="13">
        <f>SUM(E$2:$E231)</f>
        <v>47414139762.57418</v>
      </c>
      <c r="I231" s="13">
        <f t="shared" si="46"/>
        <v>-47414039762.574135</v>
      </c>
      <c r="J231" s="13">
        <f t="shared" si="47"/>
        <v>54887793542.649895</v>
      </c>
      <c r="K231" s="13">
        <f t="shared" si="48"/>
        <v>-162647251.75270167</v>
      </c>
      <c r="L231" s="13">
        <f t="shared" si="49"/>
        <v>47251392510.821434</v>
      </c>
      <c r="M231" s="13">
        <f t="shared" si="50"/>
        <v>7473753780.075755</v>
      </c>
      <c r="N231" s="13">
        <f t="shared" si="51"/>
        <v>-47414039762.57414</v>
      </c>
      <c r="O231" s="13">
        <f t="shared" si="52"/>
        <v>7.62939453125E-06</v>
      </c>
    </row>
    <row r="232" spans="2:15" ht="12.75">
      <c r="B232" s="14">
        <v>231</v>
      </c>
      <c r="C232" s="13">
        <f t="shared" si="43"/>
        <v>36720.85646312451</v>
      </c>
      <c r="D232" s="9">
        <f t="shared" si="42"/>
        <v>-2370701988.1287093</v>
      </c>
      <c r="E232" s="13">
        <f t="shared" si="44"/>
        <v>2370738708.9851723</v>
      </c>
      <c r="F232" s="13">
        <f t="shared" si="45"/>
        <v>64561.09517396181</v>
      </c>
      <c r="G232" s="13">
        <f>D232/C232</f>
        <v>-64560.09517396182</v>
      </c>
      <c r="H232" s="13">
        <f>SUM(E$2:$E232)</f>
        <v>49784878471.55936</v>
      </c>
      <c r="I232" s="13">
        <f t="shared" si="46"/>
        <v>-49784778471.55932</v>
      </c>
      <c r="J232" s="13">
        <f t="shared" si="47"/>
        <v>57632219940.63886</v>
      </c>
      <c r="K232" s="13">
        <f t="shared" si="48"/>
        <v>-165936917.6442188</v>
      </c>
      <c r="L232" s="13">
        <f t="shared" si="49"/>
        <v>49618841553.9151</v>
      </c>
      <c r="M232" s="13">
        <f t="shared" si="50"/>
        <v>7847441469.079544</v>
      </c>
      <c r="N232" s="13">
        <f t="shared" si="51"/>
        <v>-49784778471.55932</v>
      </c>
      <c r="O232" s="13">
        <f t="shared" si="52"/>
        <v>0</v>
      </c>
    </row>
    <row r="233" spans="2:15" ht="12.75">
      <c r="B233" s="14">
        <v>232</v>
      </c>
      <c r="C233" s="13">
        <f t="shared" si="43"/>
        <v>36720.85646312451</v>
      </c>
      <c r="D233" s="9">
        <f t="shared" si="42"/>
        <v>-2489238923.5779676</v>
      </c>
      <c r="E233" s="13">
        <f t="shared" si="44"/>
        <v>2489275644.4344316</v>
      </c>
      <c r="F233" s="13">
        <f t="shared" si="45"/>
        <v>67789.14993265993</v>
      </c>
      <c r="G233" s="13">
        <f>D233/C233</f>
        <v>-67788.1499326599</v>
      </c>
      <c r="H233" s="13">
        <f>SUM(E$2:$E233)</f>
        <v>52274154115.99379</v>
      </c>
      <c r="I233" s="13">
        <f t="shared" si="46"/>
        <v>-52274054115.993744</v>
      </c>
      <c r="J233" s="13">
        <f t="shared" si="47"/>
        <v>60513867658.52726</v>
      </c>
      <c r="K233" s="13">
        <f t="shared" si="48"/>
        <v>-169292376.85356635</v>
      </c>
      <c r="L233" s="13">
        <f t="shared" si="49"/>
        <v>52104761739.140175</v>
      </c>
      <c r="M233" s="13">
        <f t="shared" si="50"/>
        <v>8239813542.533521</v>
      </c>
      <c r="N233" s="13">
        <f t="shared" si="51"/>
        <v>-52274054115.99374</v>
      </c>
      <c r="O233" s="13">
        <f t="shared" si="52"/>
        <v>-7.62939453125E-06</v>
      </c>
    </row>
    <row r="234" spans="2:15" ht="12.75">
      <c r="B234" s="14">
        <v>233</v>
      </c>
      <c r="C234" s="13">
        <f t="shared" si="43"/>
        <v>36720.85646312451</v>
      </c>
      <c r="D234" s="9">
        <f t="shared" si="42"/>
        <v>-2613702705.79969</v>
      </c>
      <c r="E234" s="13">
        <f t="shared" si="44"/>
        <v>2613739426.6561527</v>
      </c>
      <c r="F234" s="13">
        <f t="shared" si="45"/>
        <v>71178.60742929291</v>
      </c>
      <c r="G234" s="13">
        <f>D234/C234</f>
        <v>-71177.60742929291</v>
      </c>
      <c r="H234" s="13">
        <f>SUM(E$2:$E234)</f>
        <v>54887893542.64994</v>
      </c>
      <c r="I234" s="13">
        <f t="shared" si="46"/>
        <v>-54887793542.6499</v>
      </c>
      <c r="J234" s="13">
        <f t="shared" si="47"/>
        <v>63539597762.3101</v>
      </c>
      <c r="K234" s="13">
        <f t="shared" si="48"/>
        <v>-172714945.2471008</v>
      </c>
      <c r="L234" s="13">
        <f t="shared" si="49"/>
        <v>54715078597.4028</v>
      </c>
      <c r="M234" s="13">
        <f t="shared" si="50"/>
        <v>8651804219.660198</v>
      </c>
      <c r="N234" s="13">
        <f t="shared" si="51"/>
        <v>-54887793542.6499</v>
      </c>
      <c r="O234" s="13">
        <f t="shared" si="52"/>
        <v>0</v>
      </c>
    </row>
    <row r="235" spans="2:15" ht="12.75">
      <c r="B235" s="14">
        <v>234</v>
      </c>
      <c r="C235" s="13">
        <f t="shared" si="43"/>
        <v>36720.85646312451</v>
      </c>
      <c r="D235" s="9">
        <f t="shared" si="42"/>
        <v>-2744389677.1324973</v>
      </c>
      <c r="E235" s="13">
        <f t="shared" si="44"/>
        <v>2744426397.9889607</v>
      </c>
      <c r="F235" s="13">
        <f t="shared" si="45"/>
        <v>74737.53780075756</v>
      </c>
      <c r="G235" s="13">
        <f>D235/C235</f>
        <v>-74736.53780075755</v>
      </c>
      <c r="H235" s="13">
        <f>SUM(E$2:$E235)</f>
        <v>57632319940.6389</v>
      </c>
      <c r="I235" s="13">
        <f t="shared" si="46"/>
        <v>-57632219940.638855</v>
      </c>
      <c r="J235" s="13">
        <f t="shared" si="47"/>
        <v>66716614371.28207</v>
      </c>
      <c r="K235" s="13">
        <f t="shared" si="48"/>
        <v>-176205965.00850585</v>
      </c>
      <c r="L235" s="13">
        <f t="shared" si="49"/>
        <v>57456013975.63035</v>
      </c>
      <c r="M235" s="13">
        <f t="shared" si="50"/>
        <v>9084394430.643208</v>
      </c>
      <c r="N235" s="13">
        <f t="shared" si="51"/>
        <v>-57632219940.638855</v>
      </c>
      <c r="O235" s="13">
        <f t="shared" si="52"/>
        <v>0</v>
      </c>
    </row>
    <row r="236" spans="2:15" ht="12.75">
      <c r="B236" s="14">
        <v>235</v>
      </c>
      <c r="C236" s="13">
        <f t="shared" si="43"/>
        <v>36720.85646312451</v>
      </c>
      <c r="D236" s="9">
        <f t="shared" si="42"/>
        <v>-2881610997.031945</v>
      </c>
      <c r="E236" s="13">
        <f t="shared" si="44"/>
        <v>2881647717.888409</v>
      </c>
      <c r="F236" s="13">
        <f t="shared" si="45"/>
        <v>78474.41469079546</v>
      </c>
      <c r="G236" s="13">
        <f>D236/C236</f>
        <v>-78473.41469079543</v>
      </c>
      <c r="H236" s="13">
        <f>SUM(E$2:$E236)</f>
        <v>60513967658.52731</v>
      </c>
      <c r="I236" s="13">
        <f t="shared" si="46"/>
        <v>-60513867658.52727</v>
      </c>
      <c r="J236" s="13">
        <f t="shared" si="47"/>
        <v>70052481810.70264</v>
      </c>
      <c r="K236" s="13">
        <f t="shared" si="48"/>
        <v>-179766805.16513917</v>
      </c>
      <c r="L236" s="13">
        <f t="shared" si="49"/>
        <v>60334100853.36213</v>
      </c>
      <c r="M236" s="13">
        <f t="shared" si="50"/>
        <v>9538614152.17537</v>
      </c>
      <c r="N236" s="13">
        <f t="shared" si="51"/>
        <v>-60513867658.52727</v>
      </c>
      <c r="O236" s="13">
        <f t="shared" si="52"/>
        <v>0</v>
      </c>
    </row>
    <row r="237" spans="2:15" ht="12.75">
      <c r="B237" s="14">
        <v>236</v>
      </c>
      <c r="C237" s="13">
        <f t="shared" si="43"/>
        <v>36720.85646312451</v>
      </c>
      <c r="D237" s="9">
        <f t="shared" si="42"/>
        <v>-3025693382.926366</v>
      </c>
      <c r="E237" s="13">
        <f t="shared" si="44"/>
        <v>3025730103.7828298</v>
      </c>
      <c r="F237" s="13">
        <f t="shared" si="45"/>
        <v>82398.13542533523</v>
      </c>
      <c r="G237" s="13">
        <f>D237/C237</f>
        <v>-82397.1354253352</v>
      </c>
      <c r="H237" s="13">
        <f>SUM(E$2:$E237)</f>
        <v>63539697762.31014</v>
      </c>
      <c r="I237" s="13">
        <f t="shared" si="46"/>
        <v>-63539597762.31009</v>
      </c>
      <c r="J237" s="13">
        <f t="shared" si="47"/>
        <v>73555142622.09422</v>
      </c>
      <c r="K237" s="13">
        <f t="shared" si="48"/>
        <v>-183398862.12490505</v>
      </c>
      <c r="L237" s="13">
        <f t="shared" si="49"/>
        <v>63356198900.18518</v>
      </c>
      <c r="M237" s="13">
        <f t="shared" si="50"/>
        <v>10015544859.784136</v>
      </c>
      <c r="N237" s="13">
        <f t="shared" si="51"/>
        <v>-63539597762.31009</v>
      </c>
      <c r="O237" s="13">
        <f t="shared" si="52"/>
        <v>0</v>
      </c>
    </row>
    <row r="238" spans="2:15" ht="12.75">
      <c r="B238" s="14">
        <v>237</v>
      </c>
      <c r="C238" s="13">
        <f t="shared" si="43"/>
        <v>36720.85646312451</v>
      </c>
      <c r="D238" s="9">
        <f t="shared" si="42"/>
        <v>-3176979888.115508</v>
      </c>
      <c r="E238" s="13">
        <f t="shared" si="44"/>
        <v>3177016608.9719706</v>
      </c>
      <c r="F238" s="13">
        <f t="shared" si="45"/>
        <v>86518.04219660196</v>
      </c>
      <c r="G238" s="13">
        <f>D238/C238</f>
        <v>-86517.042196602</v>
      </c>
      <c r="H238" s="13">
        <f>SUM(E$2:$E238)</f>
        <v>66716714371.28211</v>
      </c>
      <c r="I238" s="13">
        <f t="shared" si="46"/>
        <v>-66716614371.282074</v>
      </c>
      <c r="J238" s="13">
        <f t="shared" si="47"/>
        <v>77232936474.05542</v>
      </c>
      <c r="K238" s="13">
        <f t="shared" si="48"/>
        <v>-187103560.22386628</v>
      </c>
      <c r="L238" s="13">
        <f t="shared" si="49"/>
        <v>66529510811.058205</v>
      </c>
      <c r="M238" s="13">
        <f t="shared" si="50"/>
        <v>10516322102.773346</v>
      </c>
      <c r="N238" s="13">
        <f t="shared" si="51"/>
        <v>-66716614371.282074</v>
      </c>
      <c r="O238" s="13">
        <f t="shared" si="52"/>
        <v>0</v>
      </c>
    </row>
    <row r="239" spans="2:15" ht="12.75">
      <c r="B239" s="14">
        <v>238</v>
      </c>
      <c r="C239" s="13">
        <f t="shared" si="43"/>
        <v>36720.85646312451</v>
      </c>
      <c r="D239" s="9">
        <f t="shared" si="42"/>
        <v>-3335830718.5641046</v>
      </c>
      <c r="E239" s="13">
        <f t="shared" si="44"/>
        <v>3335867439.42057</v>
      </c>
      <c r="F239" s="13">
        <f t="shared" si="45"/>
        <v>90843.9443064321</v>
      </c>
      <c r="G239" s="13">
        <f>D239/C239</f>
        <v>-90842.94430643204</v>
      </c>
      <c r="H239" s="13">
        <f>SUM(E$2:$E239)</f>
        <v>70052581810.70268</v>
      </c>
      <c r="I239" s="13">
        <f t="shared" si="46"/>
        <v>-70052481810.7026</v>
      </c>
      <c r="J239" s="13">
        <f t="shared" si="47"/>
        <v>81094620018.61462</v>
      </c>
      <c r="K239" s="13">
        <f t="shared" si="48"/>
        <v>-190882352.2848067</v>
      </c>
      <c r="L239" s="13">
        <f t="shared" si="49"/>
        <v>69861599458.4178</v>
      </c>
      <c r="M239" s="13">
        <f t="shared" si="50"/>
        <v>11042138207.912008</v>
      </c>
      <c r="N239" s="13">
        <f t="shared" si="51"/>
        <v>-70052481810.70262</v>
      </c>
      <c r="O239" s="13">
        <f t="shared" si="52"/>
        <v>1.52587890625E-05</v>
      </c>
    </row>
    <row r="240" spans="2:15" ht="12.75">
      <c r="B240" s="14">
        <v>239</v>
      </c>
      <c r="C240" s="13">
        <f t="shared" si="43"/>
        <v>36720.85646312451</v>
      </c>
      <c r="D240" s="9">
        <f t="shared" si="42"/>
        <v>-3502624090.535135</v>
      </c>
      <c r="E240" s="13">
        <f t="shared" si="44"/>
        <v>3502660811.3915973</v>
      </c>
      <c r="F240" s="13">
        <f t="shared" si="45"/>
        <v>95386.14152175367</v>
      </c>
      <c r="G240" s="13">
        <f>D240/C240</f>
        <v>-95385.14152175369</v>
      </c>
      <c r="H240" s="13">
        <f>SUM(E$2:$E240)</f>
        <v>73555242622.09428</v>
      </c>
      <c r="I240" s="13">
        <f t="shared" si="46"/>
        <v>-73555142622.09424</v>
      </c>
      <c r="J240" s="13">
        <f t="shared" si="47"/>
        <v>85149387740.40186</v>
      </c>
      <c r="K240" s="13">
        <f t="shared" si="48"/>
        <v>-194736720.186966</v>
      </c>
      <c r="L240" s="13">
        <f t="shared" si="49"/>
        <v>73360405901.90727</v>
      </c>
      <c r="M240" s="13">
        <f t="shared" si="50"/>
        <v>11594245118.307613</v>
      </c>
      <c r="N240" s="13">
        <f t="shared" si="51"/>
        <v>-73555142622.09424</v>
      </c>
      <c r="O240" s="13">
        <f t="shared" si="52"/>
        <v>0</v>
      </c>
    </row>
    <row r="241" spans="2:15" ht="12.75">
      <c r="B241" s="14">
        <v>240</v>
      </c>
      <c r="C241" s="13">
        <f t="shared" si="43"/>
        <v>36720.85646312451</v>
      </c>
      <c r="D241" s="9">
        <f t="shared" si="42"/>
        <v>-3677757131.1047153</v>
      </c>
      <c r="E241" s="13">
        <f t="shared" si="44"/>
        <v>3677793851.9611783</v>
      </c>
      <c r="F241" s="13">
        <f t="shared" si="45"/>
        <v>100155.44859784139</v>
      </c>
      <c r="G241" s="13">
        <f>D241/C241</f>
        <v>-100154.44859784139</v>
      </c>
      <c r="H241" s="13">
        <f>SUM(E$2:$E241)</f>
        <v>77233036474.05547</v>
      </c>
      <c r="I241" s="13">
        <f t="shared" si="46"/>
        <v>-77232936474.05542</v>
      </c>
      <c r="J241" s="13">
        <f t="shared" si="47"/>
        <v>89406893848.27841</v>
      </c>
      <c r="K241" s="13">
        <f t="shared" si="48"/>
        <v>-198668175.44716838</v>
      </c>
      <c r="L241" s="13">
        <f t="shared" si="49"/>
        <v>77034268298.60825</v>
      </c>
      <c r="M241" s="13">
        <f t="shared" si="50"/>
        <v>12173957374.222994</v>
      </c>
      <c r="N241" s="13">
        <f t="shared" si="51"/>
        <v>-77232936474.05542</v>
      </c>
      <c r="O241" s="13">
        <f t="shared" si="52"/>
        <v>0</v>
      </c>
    </row>
    <row r="242" spans="2:15" ht="12.75">
      <c r="B242" s="14">
        <v>241</v>
      </c>
      <c r="C242" s="13">
        <f t="shared" si="43"/>
        <v>36720.85646312451</v>
      </c>
      <c r="D242" s="9">
        <f t="shared" si="42"/>
        <v>-3861646823.7027745</v>
      </c>
      <c r="E242" s="13">
        <f t="shared" si="44"/>
        <v>3861683544.5592375</v>
      </c>
      <c r="F242" s="13">
        <f t="shared" si="45"/>
        <v>105163.22102773345</v>
      </c>
      <c r="G242" s="13">
        <f>D242/C242</f>
        <v>-105162.22102773347</v>
      </c>
      <c r="H242" s="13">
        <f>SUM(E$2:$E242)</f>
        <v>81094720018.6147</v>
      </c>
      <c r="I242" s="13">
        <f t="shared" si="46"/>
        <v>-81094620018.61465</v>
      </c>
      <c r="J242" s="13">
        <f t="shared" si="47"/>
        <v>93877275261.5488</v>
      </c>
      <c r="K242" s="13">
        <f t="shared" si="48"/>
        <v>-202678259.81257492</v>
      </c>
      <c r="L242" s="13">
        <f t="shared" si="49"/>
        <v>80891941758.80208</v>
      </c>
      <c r="M242" s="13">
        <f t="shared" si="50"/>
        <v>12782655242.934145</v>
      </c>
      <c r="N242" s="13">
        <f t="shared" si="51"/>
        <v>-81094620018.61465</v>
      </c>
      <c r="O242" s="13">
        <f t="shared" si="52"/>
        <v>0</v>
      </c>
    </row>
    <row r="243" spans="2:15" ht="12.75">
      <c r="B243" s="14">
        <v>242</v>
      </c>
      <c r="C243" s="13">
        <f t="shared" si="43"/>
        <v>36720.85646312451</v>
      </c>
      <c r="D243" s="9">
        <f t="shared" si="42"/>
        <v>-4054731000.9307356</v>
      </c>
      <c r="E243" s="13">
        <f t="shared" si="44"/>
        <v>4054767721.7871995</v>
      </c>
      <c r="F243" s="13">
        <f t="shared" si="45"/>
        <v>110421.38207912013</v>
      </c>
      <c r="G243" s="13">
        <f>D243/C243</f>
        <v>-110420.38207912011</v>
      </c>
      <c r="H243" s="13">
        <f>SUM(E$2:$E243)</f>
        <v>85149487740.4019</v>
      </c>
      <c r="I243" s="13">
        <f t="shared" si="46"/>
        <v>-85149387740.40184</v>
      </c>
      <c r="J243" s="13">
        <f t="shared" si="47"/>
        <v>98571175745.48268</v>
      </c>
      <c r="K243" s="13">
        <f t="shared" si="48"/>
        <v>-206768545.86528948</v>
      </c>
      <c r="L243" s="13">
        <f t="shared" si="49"/>
        <v>84942619194.53654</v>
      </c>
      <c r="M243" s="13">
        <f t="shared" si="50"/>
        <v>13421788005.08085</v>
      </c>
      <c r="N243" s="13">
        <f t="shared" si="51"/>
        <v>-85149387740.40182</v>
      </c>
      <c r="O243" s="13">
        <f t="shared" si="52"/>
        <v>-1.52587890625E-05</v>
      </c>
    </row>
    <row r="244" spans="2:15" ht="12.75">
      <c r="B244" s="14">
        <v>243</v>
      </c>
      <c r="C244" s="13">
        <f t="shared" si="43"/>
        <v>36720.85646312451</v>
      </c>
      <c r="D244" s="9">
        <f t="shared" si="42"/>
        <v>-4257469387.020096</v>
      </c>
      <c r="E244" s="13">
        <f t="shared" si="44"/>
        <v>4257506107.8765593</v>
      </c>
      <c r="F244" s="13">
        <f t="shared" si="45"/>
        <v>115942.45118307613</v>
      </c>
      <c r="G244" s="13">
        <f>D244/C244</f>
        <v>-115941.45118307613</v>
      </c>
      <c r="H244" s="13">
        <f>SUM(E$2:$E244)</f>
        <v>89406993848.27846</v>
      </c>
      <c r="I244" s="13">
        <f t="shared" si="46"/>
        <v>-89406893848.2784</v>
      </c>
      <c r="J244" s="13">
        <f t="shared" si="47"/>
        <v>103499771253.61328</v>
      </c>
      <c r="K244" s="13">
        <f t="shared" si="48"/>
        <v>-210940637.63905847</v>
      </c>
      <c r="L244" s="13">
        <f t="shared" si="49"/>
        <v>89195953210.63934</v>
      </c>
      <c r="M244" s="13">
        <f t="shared" si="50"/>
        <v>14092877405.334892</v>
      </c>
      <c r="N244" s="13">
        <f t="shared" si="51"/>
        <v>-89406893848.27838</v>
      </c>
      <c r="O244" s="13">
        <f t="shared" si="52"/>
        <v>-1.52587890625E-05</v>
      </c>
    </row>
    <row r="245" spans="2:15" ht="12.75">
      <c r="B245" s="14">
        <v>244</v>
      </c>
      <c r="C245" s="13">
        <f t="shared" si="43"/>
        <v>36720.85646312451</v>
      </c>
      <c r="D245" s="9">
        <f t="shared" si="42"/>
        <v>-4470344692.413924</v>
      </c>
      <c r="E245" s="13">
        <f t="shared" si="44"/>
        <v>4470381413.270387</v>
      </c>
      <c r="F245" s="13">
        <f t="shared" si="45"/>
        <v>121739.57374222993</v>
      </c>
      <c r="G245" s="13">
        <f>D245/C245</f>
        <v>-121738.57374222994</v>
      </c>
      <c r="H245" s="13">
        <f>SUM(E$2:$E245)</f>
        <v>93877375261.54884</v>
      </c>
      <c r="I245" s="13">
        <f t="shared" si="46"/>
        <v>-93877275261.5488</v>
      </c>
      <c r="J245" s="13">
        <f t="shared" si="47"/>
        <v>108674796537.15044</v>
      </c>
      <c r="K245" s="13">
        <f t="shared" si="48"/>
        <v>-215196171.24830267</v>
      </c>
      <c r="L245" s="13">
        <f t="shared" si="49"/>
        <v>93662079090.30049</v>
      </c>
      <c r="M245" s="13">
        <f t="shared" si="50"/>
        <v>14797521275.60164</v>
      </c>
      <c r="N245" s="13">
        <f t="shared" si="51"/>
        <v>-93877275261.5488</v>
      </c>
      <c r="O245" s="13">
        <f t="shared" si="52"/>
        <v>0</v>
      </c>
    </row>
    <row r="246" spans="2:15" ht="12.75">
      <c r="B246" s="14">
        <v>245</v>
      </c>
      <c r="C246" s="13">
        <f t="shared" si="43"/>
        <v>36720.85646312451</v>
      </c>
      <c r="D246" s="9">
        <f t="shared" si="42"/>
        <v>-4693863763.077442</v>
      </c>
      <c r="E246" s="13">
        <f t="shared" si="44"/>
        <v>4693900483.9339075</v>
      </c>
      <c r="F246" s="13">
        <f t="shared" si="45"/>
        <v>127826.55242934146</v>
      </c>
      <c r="G246" s="13">
        <f>D246/C246</f>
        <v>-127825.5524293414</v>
      </c>
      <c r="H246" s="13">
        <f>SUM(E$2:$E246)</f>
        <v>98571275745.48276</v>
      </c>
      <c r="I246" s="13">
        <f t="shared" si="46"/>
        <v>-98571175745.48267</v>
      </c>
      <c r="J246" s="13">
        <f t="shared" si="47"/>
        <v>114108573084.86438</v>
      </c>
      <c r="K246" s="13">
        <f t="shared" si="48"/>
        <v>-219536815.52973193</v>
      </c>
      <c r="L246" s="13">
        <f t="shared" si="49"/>
        <v>98351638929.95293</v>
      </c>
      <c r="M246" s="13">
        <f t="shared" si="50"/>
        <v>15537397339.381718</v>
      </c>
      <c r="N246" s="13">
        <f t="shared" si="51"/>
        <v>-98571175745.48267</v>
      </c>
      <c r="O246" s="13">
        <f t="shared" si="52"/>
        <v>0</v>
      </c>
    </row>
    <row r="247" spans="2:15" ht="12.75">
      <c r="B247" s="14">
        <v>246</v>
      </c>
      <c r="C247" s="13">
        <f t="shared" si="43"/>
        <v>36720.85646312451</v>
      </c>
      <c r="D247" s="9">
        <f t="shared" si="42"/>
        <v>-4928558787.274137</v>
      </c>
      <c r="E247" s="13">
        <f t="shared" si="44"/>
        <v>4928595508.130601</v>
      </c>
      <c r="F247" s="13">
        <f t="shared" si="45"/>
        <v>134217.88005080848</v>
      </c>
      <c r="G247" s="13">
        <f>D247/C247</f>
        <v>-134216.88005080845</v>
      </c>
      <c r="H247" s="13">
        <f>SUM(E$2:$E247)</f>
        <v>103499871253.61336</v>
      </c>
      <c r="I247" s="13">
        <f t="shared" si="46"/>
        <v>-103499771253.61324</v>
      </c>
      <c r="J247" s="13">
        <f t="shared" si="47"/>
        <v>119814038459.96404</v>
      </c>
      <c r="K247" s="13">
        <f t="shared" si="48"/>
        <v>-223964272.69678965</v>
      </c>
      <c r="L247" s="13">
        <f t="shared" si="49"/>
        <v>103275806980.91644</v>
      </c>
      <c r="M247" s="13">
        <f t="shared" si="50"/>
        <v>16314267206.350801</v>
      </c>
      <c r="N247" s="13">
        <f t="shared" si="51"/>
        <v>-103499771253.61324</v>
      </c>
      <c r="O247" s="13">
        <f t="shared" si="52"/>
        <v>0</v>
      </c>
    </row>
    <row r="248" spans="2:15" ht="12.75">
      <c r="B248" s="14">
        <v>247</v>
      </c>
      <c r="C248" s="13">
        <f t="shared" si="43"/>
        <v>36720.85646312451</v>
      </c>
      <c r="D248" s="9">
        <f t="shared" si="42"/>
        <v>-5174988562.680668</v>
      </c>
      <c r="E248" s="13">
        <f t="shared" si="44"/>
        <v>5175025283.53713</v>
      </c>
      <c r="F248" s="13">
        <f t="shared" si="45"/>
        <v>140928.7740533489</v>
      </c>
      <c r="G248" s="13">
        <f>D248/C248</f>
        <v>-140927.7740533489</v>
      </c>
      <c r="H248" s="13">
        <f>SUM(E$2:$E248)</f>
        <v>108674896537.15048</v>
      </c>
      <c r="I248" s="13">
        <f t="shared" si="46"/>
        <v>-108674796537.15039</v>
      </c>
      <c r="J248" s="13">
        <f t="shared" si="47"/>
        <v>125804777103.81876</v>
      </c>
      <c r="K248" s="13">
        <f t="shared" si="48"/>
        <v>-228480279.0071886</v>
      </c>
      <c r="L248" s="13">
        <f t="shared" si="49"/>
        <v>108446316258.1432</v>
      </c>
      <c r="M248" s="13">
        <f t="shared" si="50"/>
        <v>17129980566.668348</v>
      </c>
      <c r="N248" s="13">
        <f t="shared" si="51"/>
        <v>-108674796537.1504</v>
      </c>
      <c r="O248" s="13">
        <f t="shared" si="52"/>
        <v>1.52587890625E-05</v>
      </c>
    </row>
    <row r="249" spans="2:15" ht="12.75">
      <c r="B249" s="14">
        <v>248</v>
      </c>
      <c r="C249" s="13">
        <f t="shared" si="43"/>
        <v>36720.85646312451</v>
      </c>
      <c r="D249" s="9">
        <f t="shared" si="42"/>
        <v>-5433739826.857525</v>
      </c>
      <c r="E249" s="13">
        <f t="shared" si="44"/>
        <v>5433776547.713989</v>
      </c>
      <c r="F249" s="13">
        <f t="shared" si="45"/>
        <v>147975.2127560164</v>
      </c>
      <c r="G249" s="13">
        <f>D249/C249</f>
        <v>-147974.21275601638</v>
      </c>
      <c r="H249" s="13">
        <f>SUM(E$2:$E249)</f>
        <v>114108673084.86447</v>
      </c>
      <c r="I249" s="13">
        <f t="shared" si="46"/>
        <v>-114108573084.8644</v>
      </c>
      <c r="J249" s="13">
        <f t="shared" si="47"/>
        <v>132095052679.86613</v>
      </c>
      <c r="K249" s="13">
        <f t="shared" si="48"/>
        <v>-233086605.44379547</v>
      </c>
      <c r="L249" s="13">
        <f t="shared" si="49"/>
        <v>113875486479.4206</v>
      </c>
      <c r="M249" s="13">
        <f t="shared" si="50"/>
        <v>17986479595.001762</v>
      </c>
      <c r="N249" s="13">
        <f t="shared" si="51"/>
        <v>-114108573084.86438</v>
      </c>
      <c r="O249" s="13">
        <f t="shared" si="52"/>
        <v>-1.52587890625E-05</v>
      </c>
    </row>
    <row r="250" spans="2:15" ht="12.75">
      <c r="B250" s="14">
        <v>249</v>
      </c>
      <c r="C250" s="13">
        <f t="shared" si="43"/>
        <v>36720.85646312451</v>
      </c>
      <c r="D250" s="9">
        <f t="shared" si="42"/>
        <v>-5705428654.243225</v>
      </c>
      <c r="E250" s="13">
        <f t="shared" si="44"/>
        <v>5705465375.099689</v>
      </c>
      <c r="F250" s="13">
        <f t="shared" si="45"/>
        <v>155373.97339381723</v>
      </c>
      <c r="G250" s="13">
        <f>D250/C250</f>
        <v>-155372.9733938172</v>
      </c>
      <c r="H250" s="13">
        <f>SUM(E$2:$E250)</f>
        <v>119814138459.96416</v>
      </c>
      <c r="I250" s="13">
        <f t="shared" si="46"/>
        <v>-119814038459.96408</v>
      </c>
      <c r="J250" s="13">
        <f t="shared" si="47"/>
        <v>138699842034.71594</v>
      </c>
      <c r="K250" s="13">
        <f t="shared" si="48"/>
        <v>-237785058.4091345</v>
      </c>
      <c r="L250" s="13">
        <f t="shared" si="49"/>
        <v>119576253401.55495</v>
      </c>
      <c r="M250" s="13">
        <f t="shared" si="50"/>
        <v>18885803574.751854</v>
      </c>
      <c r="N250" s="13">
        <f t="shared" si="51"/>
        <v>-119814038459.96408</v>
      </c>
      <c r="O250" s="13">
        <f t="shared" si="52"/>
        <v>0</v>
      </c>
    </row>
    <row r="251" spans="2:15" ht="12.75">
      <c r="B251" s="14">
        <v>250</v>
      </c>
      <c r="C251" s="13">
        <f t="shared" si="43"/>
        <v>36720.85646312451</v>
      </c>
      <c r="D251" s="9">
        <f t="shared" si="42"/>
        <v>-5990701922.99821</v>
      </c>
      <c r="E251" s="13">
        <f t="shared" si="44"/>
        <v>5990738643.854672</v>
      </c>
      <c r="F251" s="13">
        <f t="shared" si="45"/>
        <v>163142.67206350807</v>
      </c>
      <c r="G251" s="13">
        <f>D251/C251</f>
        <v>-163141.67206350807</v>
      </c>
      <c r="H251" s="13">
        <f>SUM(E$2:$E251)</f>
        <v>125804877103.81883</v>
      </c>
      <c r="I251" s="13">
        <f t="shared" si="46"/>
        <v>-125804777103.81877</v>
      </c>
      <c r="J251" s="13">
        <f t="shared" si="47"/>
        <v>145634870857.3082</v>
      </c>
      <c r="K251" s="13">
        <f t="shared" si="48"/>
        <v>-242577480.43378028</v>
      </c>
      <c r="L251" s="13">
        <f t="shared" si="49"/>
        <v>125562199623.385</v>
      </c>
      <c r="M251" s="13">
        <f t="shared" si="50"/>
        <v>19830093753.48945</v>
      </c>
      <c r="N251" s="13">
        <f t="shared" si="51"/>
        <v>-125804777103.81876</v>
      </c>
      <c r="O251" s="13">
        <f t="shared" si="52"/>
        <v>-1.52587890625E-05</v>
      </c>
    </row>
    <row r="252" spans="2:15" ht="12.75">
      <c r="B252" s="14">
        <v>251</v>
      </c>
      <c r="C252" s="13">
        <f t="shared" si="43"/>
        <v>36720.85646312451</v>
      </c>
      <c r="D252" s="9">
        <f t="shared" si="42"/>
        <v>-6290238855.190942</v>
      </c>
      <c r="E252" s="13">
        <f t="shared" si="44"/>
        <v>6290275576.047407</v>
      </c>
      <c r="F252" s="13">
        <f t="shared" si="45"/>
        <v>171299.8056666835</v>
      </c>
      <c r="G252" s="13">
        <f>D252/C252</f>
        <v>-171298.80566668345</v>
      </c>
      <c r="H252" s="13">
        <f>SUM(E$2:$E252)</f>
        <v>132095152679.86624</v>
      </c>
      <c r="I252" s="13">
        <f t="shared" si="46"/>
        <v>-132095052679.86613</v>
      </c>
      <c r="J252" s="13">
        <f t="shared" si="47"/>
        <v>152916651121.03006</v>
      </c>
      <c r="K252" s="13">
        <f t="shared" si="48"/>
        <v>-247465750.89891905</v>
      </c>
      <c r="L252" s="13">
        <f t="shared" si="49"/>
        <v>131847586928.96721</v>
      </c>
      <c r="M252" s="13">
        <f t="shared" si="50"/>
        <v>20821598441.163918</v>
      </c>
      <c r="N252" s="13">
        <f t="shared" si="51"/>
        <v>-132095052679.86615</v>
      </c>
      <c r="O252" s="13">
        <f t="shared" si="52"/>
        <v>1.52587890625E-05</v>
      </c>
    </row>
    <row r="253" spans="2:15" ht="12.75">
      <c r="B253" s="14">
        <v>252</v>
      </c>
      <c r="C253" s="13">
        <f t="shared" si="43"/>
        <v>36720.85646312451</v>
      </c>
      <c r="D253" s="9">
        <f t="shared" si="42"/>
        <v>-6604752633.993313</v>
      </c>
      <c r="E253" s="13">
        <f t="shared" si="44"/>
        <v>6604789354.849777</v>
      </c>
      <c r="F253" s="13">
        <f t="shared" si="45"/>
        <v>179864.79595001767</v>
      </c>
      <c r="G253" s="13">
        <f>D253/C253</f>
        <v>-179863.79595001764</v>
      </c>
      <c r="H253" s="13">
        <f>SUM(E$2:$E253)</f>
        <v>138699942034.716</v>
      </c>
      <c r="I253" s="13">
        <f t="shared" si="46"/>
        <v>-138699842034.7159</v>
      </c>
      <c r="J253" s="13">
        <f t="shared" si="47"/>
        <v>160562520397.93802</v>
      </c>
      <c r="K253" s="13">
        <f t="shared" si="48"/>
        <v>-252451786.77336052</v>
      </c>
      <c r="L253" s="13">
        <f t="shared" si="49"/>
        <v>138447390247.94257</v>
      </c>
      <c r="M253" s="13">
        <f t="shared" si="50"/>
        <v>21862678363.222115</v>
      </c>
      <c r="N253" s="13">
        <f t="shared" si="51"/>
        <v>-138699842034.7159</v>
      </c>
      <c r="O253" s="13">
        <f t="shared" si="52"/>
        <v>0</v>
      </c>
    </row>
    <row r="254" spans="2:15" ht="12.75">
      <c r="B254" s="14">
        <v>253</v>
      </c>
      <c r="C254" s="13">
        <f t="shared" si="43"/>
        <v>36720.85646312451</v>
      </c>
      <c r="D254" s="9">
        <f t="shared" si="42"/>
        <v>-6934992101.735802</v>
      </c>
      <c r="E254" s="13">
        <f t="shared" si="44"/>
        <v>6935028822.592266</v>
      </c>
      <c r="F254" s="13">
        <f t="shared" si="45"/>
        <v>188858.03574751856</v>
      </c>
      <c r="G254" s="13">
        <f>D254/C254</f>
        <v>-188857.0357475185</v>
      </c>
      <c r="H254" s="13">
        <f>SUM(E$2:$E254)</f>
        <v>145634970857.30826</v>
      </c>
      <c r="I254" s="13">
        <f t="shared" si="46"/>
        <v>-145634870857.30817</v>
      </c>
      <c r="J254" s="13">
        <f t="shared" si="47"/>
        <v>168590683138.6914</v>
      </c>
      <c r="K254" s="13">
        <f t="shared" si="48"/>
        <v>-257537543.36529088</v>
      </c>
      <c r="L254" s="13">
        <f t="shared" si="49"/>
        <v>145377333313.94287</v>
      </c>
      <c r="M254" s="13">
        <f t="shared" si="50"/>
        <v>22955812281.38322</v>
      </c>
      <c r="N254" s="13">
        <f t="shared" si="51"/>
        <v>-145634870857.3082</v>
      </c>
      <c r="O254" s="13">
        <f t="shared" si="52"/>
        <v>3.0517578125E-05</v>
      </c>
    </row>
    <row r="255" spans="2:15" ht="12.75">
      <c r="B255" s="14">
        <v>254</v>
      </c>
      <c r="C255" s="13">
        <f t="shared" si="43"/>
        <v>36720.85646312451</v>
      </c>
      <c r="D255" s="9">
        <f t="shared" si="42"/>
        <v>-7281743542.865412</v>
      </c>
      <c r="E255" s="13">
        <f t="shared" si="44"/>
        <v>7281780263.72188</v>
      </c>
      <c r="F255" s="13">
        <f t="shared" si="45"/>
        <v>198300.93753489447</v>
      </c>
      <c r="G255" s="13">
        <f>D255/C255</f>
        <v>-198299.93753489436</v>
      </c>
      <c r="H255" s="13">
        <f>SUM(E$2:$E255)</f>
        <v>152916751121.03015</v>
      </c>
      <c r="I255" s="13">
        <f t="shared" si="46"/>
        <v>-152916651121.03</v>
      </c>
      <c r="J255" s="13">
        <f t="shared" si="47"/>
        <v>177020254016.48236</v>
      </c>
      <c r="K255" s="13">
        <f t="shared" si="48"/>
        <v>-262725015.0890598</v>
      </c>
      <c r="L255" s="13">
        <f t="shared" si="49"/>
        <v>152653926105.94095</v>
      </c>
      <c r="M255" s="13">
        <f t="shared" si="50"/>
        <v>24103602895.452374</v>
      </c>
      <c r="N255" s="13">
        <f t="shared" si="51"/>
        <v>-152916651121.03</v>
      </c>
      <c r="O255" s="13">
        <f t="shared" si="52"/>
        <v>0</v>
      </c>
    </row>
    <row r="256" spans="2:15" ht="12.75">
      <c r="B256" s="14">
        <v>255</v>
      </c>
      <c r="C256" s="13">
        <f t="shared" si="43"/>
        <v>36720.85646312451</v>
      </c>
      <c r="D256" s="9">
        <f t="shared" si="42"/>
        <v>-7645832556.05151</v>
      </c>
      <c r="E256" s="13">
        <f t="shared" si="44"/>
        <v>7645869276.90797</v>
      </c>
      <c r="F256" s="13">
        <f t="shared" si="45"/>
        <v>208215.9844116391</v>
      </c>
      <c r="G256" s="13">
        <f>D256/C256</f>
        <v>-208214.9844116392</v>
      </c>
      <c r="H256" s="13">
        <f>SUM(E$2:$E256)</f>
        <v>160562620397.9381</v>
      </c>
      <c r="I256" s="13">
        <f t="shared" si="46"/>
        <v>-160562520397.93802</v>
      </c>
      <c r="J256" s="13">
        <f t="shared" si="47"/>
        <v>185871303438.16302</v>
      </c>
      <c r="K256" s="13">
        <f t="shared" si="48"/>
        <v>-268016236.2473042</v>
      </c>
      <c r="L256" s="13">
        <f t="shared" si="49"/>
        <v>160294504161.6907</v>
      </c>
      <c r="M256" s="13">
        <f t="shared" si="50"/>
        <v>25308783040.225002</v>
      </c>
      <c r="N256" s="13">
        <f t="shared" si="51"/>
        <v>-160562520397.93802</v>
      </c>
      <c r="O256" s="13">
        <f t="shared" si="52"/>
        <v>0</v>
      </c>
    </row>
    <row r="257" spans="2:15" ht="12.75">
      <c r="B257" s="14">
        <v>256</v>
      </c>
      <c r="C257" s="13">
        <f t="shared" si="43"/>
        <v>36720.85646312451</v>
      </c>
      <c r="D257" s="9">
        <f t="shared" si="42"/>
        <v>-8028126019.896907</v>
      </c>
      <c r="E257" s="13">
        <f t="shared" si="44"/>
        <v>8028162740.753372</v>
      </c>
      <c r="F257" s="13">
        <f t="shared" si="45"/>
        <v>218626.78363222117</v>
      </c>
      <c r="G257" s="13">
        <f>D257/C257</f>
        <v>-218625.7836322211</v>
      </c>
      <c r="H257" s="13">
        <f>SUM(E$2:$E257)</f>
        <v>168590783138.69147</v>
      </c>
      <c r="I257" s="13">
        <f t="shared" si="46"/>
        <v>-168590683138.69138</v>
      </c>
      <c r="J257" s="13">
        <f t="shared" si="47"/>
        <v>195164905330.92764</v>
      </c>
      <c r="K257" s="13">
        <f t="shared" si="48"/>
        <v>-273413281.8287133</v>
      </c>
      <c r="L257" s="13">
        <f t="shared" si="49"/>
        <v>168317269856.86267</v>
      </c>
      <c r="M257" s="13">
        <f t="shared" si="50"/>
        <v>26574222192.23625</v>
      </c>
      <c r="N257" s="13">
        <f t="shared" si="51"/>
        <v>-168590683138.6914</v>
      </c>
      <c r="O257" s="13">
        <f t="shared" si="52"/>
        <v>3.0517578125E-05</v>
      </c>
    </row>
    <row r="258" spans="2:15" ht="12.75">
      <c r="B258" s="14">
        <v>257</v>
      </c>
      <c r="C258" s="13">
        <f t="shared" si="43"/>
        <v>36720.85646312451</v>
      </c>
      <c r="D258" s="9">
        <f t="shared" si="42"/>
        <v>-8429534156.934576</v>
      </c>
      <c r="E258" s="13">
        <f t="shared" si="44"/>
        <v>8429570877.79104</v>
      </c>
      <c r="F258" s="13">
        <f t="shared" si="45"/>
        <v>229558.12281383222</v>
      </c>
      <c r="G258" s="13">
        <f>D258/C258</f>
        <v>-229557.12281383216</v>
      </c>
      <c r="H258" s="13">
        <f>SUM(E$2:$E258)</f>
        <v>177020354016.4825</v>
      </c>
      <c r="I258" s="13">
        <f t="shared" si="46"/>
        <v>-177020254016.48242</v>
      </c>
      <c r="J258" s="13">
        <f t="shared" si="47"/>
        <v>204923187318.33047</v>
      </c>
      <c r="K258" s="13">
        <f t="shared" si="48"/>
        <v>-278918268.32175076</v>
      </c>
      <c r="L258" s="13">
        <f t="shared" si="49"/>
        <v>176741335748.16068</v>
      </c>
      <c r="M258" s="13">
        <f t="shared" si="50"/>
        <v>27902933301.848064</v>
      </c>
      <c r="N258" s="13">
        <f t="shared" si="51"/>
        <v>-177020254016.48242</v>
      </c>
      <c r="O258" s="13">
        <f t="shared" si="52"/>
        <v>0</v>
      </c>
    </row>
    <row r="259" spans="2:15" ht="12.75">
      <c r="B259" s="14">
        <v>258</v>
      </c>
      <c r="C259" s="13">
        <f t="shared" si="43"/>
        <v>36720.85646312451</v>
      </c>
      <c r="D259" s="9">
        <f t="shared" si="42"/>
        <v>-8851012700.82413</v>
      </c>
      <c r="E259" s="13">
        <f t="shared" si="44"/>
        <v>8851049421.680592</v>
      </c>
      <c r="F259" s="13">
        <f t="shared" si="45"/>
        <v>241036.0289545238</v>
      </c>
      <c r="G259" s="13">
        <f>D259/C259</f>
        <v>-241035.02895452382</v>
      </c>
      <c r="H259" s="13">
        <f>SUM(E$2:$E259)</f>
        <v>185871403438.16312</v>
      </c>
      <c r="I259" s="13">
        <f t="shared" si="46"/>
        <v>-185871303438.16302</v>
      </c>
      <c r="J259" s="13">
        <f t="shared" si="47"/>
        <v>215169383405.1035</v>
      </c>
      <c r="K259" s="13">
        <f t="shared" si="48"/>
        <v>-284533354.5446489</v>
      </c>
      <c r="L259" s="13">
        <f t="shared" si="49"/>
        <v>185586770083.61838</v>
      </c>
      <c r="M259" s="13">
        <f t="shared" si="50"/>
        <v>29298079966.940468</v>
      </c>
      <c r="N259" s="13">
        <f t="shared" si="51"/>
        <v>-185871303438.16302</v>
      </c>
      <c r="O259" s="13">
        <f t="shared" si="52"/>
        <v>0</v>
      </c>
    </row>
    <row r="260" spans="2:15" ht="12.75">
      <c r="B260" s="14">
        <v>259</v>
      </c>
      <c r="C260" s="13">
        <f t="shared" si="43"/>
        <v>36720.85646312451</v>
      </c>
      <c r="D260" s="9">
        <f t="shared" si="42"/>
        <v>-9293565171.908157</v>
      </c>
      <c r="E260" s="13">
        <f t="shared" si="44"/>
        <v>9293601892.764624</v>
      </c>
      <c r="F260" s="13">
        <f t="shared" si="45"/>
        <v>253087.83040225005</v>
      </c>
      <c r="G260" s="13">
        <f>D260/C260</f>
        <v>-253086.83040224997</v>
      </c>
      <c r="H260" s="13">
        <f>SUM(E$2:$E260)</f>
        <v>195165005330.92773</v>
      </c>
      <c r="I260" s="13">
        <f t="shared" si="46"/>
        <v>-195164905330.9276</v>
      </c>
      <c r="J260" s="13">
        <f t="shared" si="47"/>
        <v>225927889296.21512</v>
      </c>
      <c r="K260" s="13">
        <f t="shared" si="48"/>
        <v>-290260742.49200505</v>
      </c>
      <c r="L260" s="13">
        <f t="shared" si="49"/>
        <v>194874644588.4356</v>
      </c>
      <c r="M260" s="13">
        <f t="shared" si="50"/>
        <v>30762983965.28749</v>
      </c>
      <c r="N260" s="13">
        <f t="shared" si="51"/>
        <v>-195164905330.9276</v>
      </c>
      <c r="O260" s="13">
        <f t="shared" si="52"/>
        <v>0</v>
      </c>
    </row>
    <row r="261" spans="2:15" ht="12.75">
      <c r="B261" s="14">
        <v>260</v>
      </c>
      <c r="C261" s="13">
        <f t="shared" si="43"/>
        <v>36720.85646312451</v>
      </c>
      <c r="D261" s="9">
        <f aca="true" t="shared" si="53" ref="D261:D301">($A$3*(I261+E261))</f>
        <v>-9758245266.546389</v>
      </c>
      <c r="E261" s="13">
        <f t="shared" si="44"/>
        <v>9758281987.402853</v>
      </c>
      <c r="F261" s="13">
        <f t="shared" si="45"/>
        <v>265742.2219223625</v>
      </c>
      <c r="G261" s="13">
        <f>D261/C261</f>
        <v>-265741.22192236246</v>
      </c>
      <c r="H261" s="13">
        <f>SUM(E$2:$E261)</f>
        <v>204923287318.3306</v>
      </c>
      <c r="I261" s="13">
        <f t="shared" si="46"/>
        <v>-204923187318.33047</v>
      </c>
      <c r="J261" s="13">
        <f t="shared" si="47"/>
        <v>237224320481.8823</v>
      </c>
      <c r="K261" s="13">
        <f t="shared" si="48"/>
        <v>-296102678.1983082</v>
      </c>
      <c r="L261" s="13">
        <f t="shared" si="49"/>
        <v>204627084640.13217</v>
      </c>
      <c r="M261" s="13">
        <f t="shared" si="50"/>
        <v>32301133163.551865</v>
      </c>
      <c r="N261" s="13">
        <f t="shared" si="51"/>
        <v>-204923187318.33044</v>
      </c>
      <c r="O261" s="13">
        <f t="shared" si="52"/>
        <v>-3.0517578125E-05</v>
      </c>
    </row>
    <row r="262" spans="2:15" ht="12.75">
      <c r="B262" s="14">
        <v>261</v>
      </c>
      <c r="C262" s="13">
        <f t="shared" si="43"/>
        <v>36720.85646312451</v>
      </c>
      <c r="D262" s="9">
        <f t="shared" si="53"/>
        <v>-10246159365.91653</v>
      </c>
      <c r="E262" s="13">
        <f t="shared" si="44"/>
        <v>10246196086.772995</v>
      </c>
      <c r="F262" s="13">
        <f t="shared" si="45"/>
        <v>279029.3330184806</v>
      </c>
      <c r="G262" s="13">
        <f>D262/C262</f>
        <v>-279028.33301848057</v>
      </c>
      <c r="H262" s="13">
        <f>SUM(E$2:$E262)</f>
        <v>215169483405.10358</v>
      </c>
      <c r="I262" s="13">
        <f t="shared" si="46"/>
        <v>-215169383405.10345</v>
      </c>
      <c r="J262" s="13">
        <f t="shared" si="47"/>
        <v>249085573226.8329</v>
      </c>
      <c r="K262" s="13">
        <f t="shared" si="48"/>
        <v>-302061452.6187375</v>
      </c>
      <c r="L262" s="13">
        <f t="shared" si="49"/>
        <v>214867321952.4847</v>
      </c>
      <c r="M262" s="13">
        <f t="shared" si="50"/>
        <v>33916189821.72946</v>
      </c>
      <c r="N262" s="13">
        <f t="shared" si="51"/>
        <v>-215169383405.10342</v>
      </c>
      <c r="O262" s="13">
        <f t="shared" si="52"/>
        <v>-3.0517578125E-05</v>
      </c>
    </row>
    <row r="263" spans="2:15" ht="12.75">
      <c r="B263" s="14">
        <v>262</v>
      </c>
      <c r="C263" s="13">
        <f aca="true" t="shared" si="54" ref="C263:C301">$A$23</f>
        <v>36720.85646312451</v>
      </c>
      <c r="D263" s="9">
        <f t="shared" si="53"/>
        <v>-10758469170.255182</v>
      </c>
      <c r="E263" s="13">
        <f t="shared" si="44"/>
        <v>10758505891.111647</v>
      </c>
      <c r="F263" s="13">
        <f t="shared" si="45"/>
        <v>292980.7996694047</v>
      </c>
      <c r="G263" s="13">
        <f>D263/C263</f>
        <v>-292979.7996694047</v>
      </c>
      <c r="H263" s="13">
        <f>SUM(E$2:$E263)</f>
        <v>225927989296.2152</v>
      </c>
      <c r="I263" s="13">
        <f t="shared" si="46"/>
        <v>-225927889296.2151</v>
      </c>
      <c r="J263" s="13">
        <f t="shared" si="47"/>
        <v>261539888609.03104</v>
      </c>
      <c r="K263" s="13">
        <f t="shared" si="48"/>
        <v>-308139402.5275754</v>
      </c>
      <c r="L263" s="13">
        <f t="shared" si="49"/>
        <v>225619749893.6875</v>
      </c>
      <c r="M263" s="13">
        <f t="shared" si="50"/>
        <v>35611999312.81593</v>
      </c>
      <c r="N263" s="13">
        <f t="shared" si="51"/>
        <v>-225927889296.2151</v>
      </c>
      <c r="O263" s="13">
        <f t="shared" si="52"/>
        <v>0</v>
      </c>
    </row>
    <row r="264" spans="2:15" ht="12.75">
      <c r="B264" s="14">
        <v>263</v>
      </c>
      <c r="C264" s="13">
        <f t="shared" si="54"/>
        <v>36720.85646312451</v>
      </c>
      <c r="D264" s="9">
        <f t="shared" si="53"/>
        <v>-11296394464.810764</v>
      </c>
      <c r="E264" s="13">
        <f t="shared" si="44"/>
        <v>11296431185.667229</v>
      </c>
      <c r="F264" s="13">
        <f t="shared" si="45"/>
        <v>307629.8396528749</v>
      </c>
      <c r="G264" s="13">
        <f>D264/C264</f>
        <v>-307628.8396528749</v>
      </c>
      <c r="H264" s="13">
        <f>SUM(E$2:$E264)</f>
        <v>237224420481.88245</v>
      </c>
      <c r="I264" s="13">
        <f t="shared" si="46"/>
        <v>-237224320481.88232</v>
      </c>
      <c r="J264" s="13">
        <f t="shared" si="47"/>
        <v>274616919760.33908</v>
      </c>
      <c r="K264" s="13">
        <f t="shared" si="48"/>
        <v>-314338911.43459004</v>
      </c>
      <c r="L264" s="13">
        <f t="shared" si="49"/>
        <v>236909981570.44772</v>
      </c>
      <c r="M264" s="13">
        <f t="shared" si="50"/>
        <v>37392599278.45673</v>
      </c>
      <c r="N264" s="13">
        <f t="shared" si="51"/>
        <v>-237224320481.88235</v>
      </c>
      <c r="O264" s="13">
        <f t="shared" si="52"/>
        <v>3.0517578125E-05</v>
      </c>
    </row>
    <row r="265" spans="2:15" ht="12.75">
      <c r="B265" s="14">
        <v>264</v>
      </c>
      <c r="C265" s="13">
        <f t="shared" si="54"/>
        <v>36720.85646312451</v>
      </c>
      <c r="D265" s="9">
        <f t="shared" si="53"/>
        <v>-11861216024.094128</v>
      </c>
      <c r="E265" s="13">
        <f t="shared" si="44"/>
        <v>11861252744.950592</v>
      </c>
      <c r="F265" s="13">
        <f t="shared" si="45"/>
        <v>323011.3316355187</v>
      </c>
      <c r="G265" s="13">
        <f>D265/C265</f>
        <v>-323010.3316355187</v>
      </c>
      <c r="H265" s="13">
        <f>SUM(E$2:$E265)</f>
        <v>249085673226.83304</v>
      </c>
      <c r="I265" s="13">
        <f t="shared" si="46"/>
        <v>-249085573226.83292</v>
      </c>
      <c r="J265" s="13">
        <f t="shared" si="47"/>
        <v>288347802469.21246</v>
      </c>
      <c r="K265" s="13">
        <f t="shared" si="48"/>
        <v>-320662410.51974493</v>
      </c>
      <c r="L265" s="13">
        <f t="shared" si="49"/>
        <v>248764910816.31317</v>
      </c>
      <c r="M265" s="13">
        <f t="shared" si="50"/>
        <v>39262229242.37957</v>
      </c>
      <c r="N265" s="13">
        <f t="shared" si="51"/>
        <v>-249085573226.8329</v>
      </c>
      <c r="O265" s="13">
        <f t="shared" si="52"/>
        <v>-3.0517578125E-05</v>
      </c>
    </row>
    <row r="266" spans="2:15" ht="12.75">
      <c r="B266" s="14">
        <v>265</v>
      </c>
      <c r="C266" s="13">
        <f t="shared" si="54"/>
        <v>36720.85646312451</v>
      </c>
      <c r="D266" s="9">
        <f t="shared" si="53"/>
        <v>-12454278661.341654</v>
      </c>
      <c r="E266" s="13">
        <f t="shared" si="44"/>
        <v>12454315382.19812</v>
      </c>
      <c r="F266" s="13">
        <f t="shared" si="45"/>
        <v>339161.8982172946</v>
      </c>
      <c r="G266" s="13">
        <f>D266/C266</f>
        <v>-339160.89821729454</v>
      </c>
      <c r="H266" s="13">
        <f>SUM(E$2:$E266)</f>
        <v>261539988609.03116</v>
      </c>
      <c r="I266" s="13">
        <f t="shared" si="46"/>
        <v>-261539888609.03098</v>
      </c>
      <c r="J266" s="13">
        <f t="shared" si="47"/>
        <v>302765229313.52954</v>
      </c>
      <c r="K266" s="13">
        <f t="shared" si="48"/>
        <v>-327112379.586603</v>
      </c>
      <c r="L266" s="13">
        <f t="shared" si="49"/>
        <v>261212776229.44437</v>
      </c>
      <c r="M266" s="13">
        <f t="shared" si="50"/>
        <v>41225340704.49854</v>
      </c>
      <c r="N266" s="13">
        <f t="shared" si="51"/>
        <v>-261539888609.031</v>
      </c>
      <c r="O266" s="13">
        <f t="shared" si="52"/>
        <v>3.0517578125E-05</v>
      </c>
    </row>
    <row r="267" spans="2:15" ht="12.75">
      <c r="B267" s="14">
        <v>266</v>
      </c>
      <c r="C267" s="13">
        <f t="shared" si="54"/>
        <v>36720.85646312451</v>
      </c>
      <c r="D267" s="9">
        <f t="shared" si="53"/>
        <v>-13076994430.451561</v>
      </c>
      <c r="E267" s="13">
        <f t="shared" si="44"/>
        <v>13077031151.308025</v>
      </c>
      <c r="F267" s="13">
        <f t="shared" si="45"/>
        <v>356119.9931281593</v>
      </c>
      <c r="G267" s="13">
        <f>D267/C267</f>
        <v>-356118.9931281593</v>
      </c>
      <c r="H267" s="13">
        <f>SUM(E$2:$E267)</f>
        <v>274617019760.33917</v>
      </c>
      <c r="I267" s="13">
        <f t="shared" si="46"/>
        <v>-274616919760.33902</v>
      </c>
      <c r="J267" s="13">
        <f t="shared" si="47"/>
        <v>317903527500.06244</v>
      </c>
      <c r="K267" s="13">
        <f t="shared" si="48"/>
        <v>-333691348.034798</v>
      </c>
      <c r="L267" s="13">
        <f t="shared" si="49"/>
        <v>274283228412.30423</v>
      </c>
      <c r="M267" s="13">
        <f t="shared" si="50"/>
        <v>43286607739.72347</v>
      </c>
      <c r="N267" s="13">
        <f t="shared" si="51"/>
        <v>-274616919760.33896</v>
      </c>
      <c r="O267" s="13">
        <f t="shared" si="52"/>
        <v>-6.103515625E-05</v>
      </c>
    </row>
    <row r="268" spans="2:15" ht="12.75">
      <c r="B268" s="14">
        <v>267</v>
      </c>
      <c r="C268" s="13">
        <f t="shared" si="54"/>
        <v>36720.85646312451</v>
      </c>
      <c r="D268" s="9">
        <f t="shared" si="53"/>
        <v>-13730845988.016964</v>
      </c>
      <c r="E268" s="13">
        <f t="shared" si="44"/>
        <v>13730882708.873428</v>
      </c>
      <c r="F268" s="13">
        <f t="shared" si="45"/>
        <v>373925.99278456735</v>
      </c>
      <c r="G268" s="13">
        <f>D268/C268</f>
        <v>-373924.9927845673</v>
      </c>
      <c r="H268" s="13">
        <f>SUM(E$2:$E268)</f>
        <v>288347902469.2126</v>
      </c>
      <c r="I268" s="13">
        <f t="shared" si="46"/>
        <v>-288347802469.21246</v>
      </c>
      <c r="J268" s="13">
        <f t="shared" si="47"/>
        <v>333798740595.9221</v>
      </c>
      <c r="K268" s="13">
        <f t="shared" si="48"/>
        <v>-340401895.8519572</v>
      </c>
      <c r="L268" s="13">
        <f t="shared" si="49"/>
        <v>288007400573.36053</v>
      </c>
      <c r="M268" s="13">
        <f t="shared" si="50"/>
        <v>45450938126.70965</v>
      </c>
      <c r="N268" s="13">
        <f t="shared" si="51"/>
        <v>-288347802469.21246</v>
      </c>
      <c r="O268" s="13">
        <f t="shared" si="52"/>
        <v>0</v>
      </c>
    </row>
    <row r="269" spans="2:15" ht="12.75">
      <c r="B269" s="14">
        <v>268</v>
      </c>
      <c r="C269" s="13">
        <f t="shared" si="54"/>
        <v>36720.85646312451</v>
      </c>
      <c r="D269" s="9">
        <f t="shared" si="53"/>
        <v>-14417390123.460636</v>
      </c>
      <c r="E269" s="13">
        <f t="shared" si="44"/>
        <v>14417426844.3171</v>
      </c>
      <c r="F269" s="13">
        <f t="shared" si="45"/>
        <v>392622.29242379573</v>
      </c>
      <c r="G269" s="13">
        <f>D269/C269</f>
        <v>-392621.2924237957</v>
      </c>
      <c r="H269" s="13">
        <f>SUM(E$2:$E269)</f>
        <v>302765329313.52966</v>
      </c>
      <c r="I269" s="13">
        <f t="shared" si="46"/>
        <v>-302765229313.52954</v>
      </c>
      <c r="J269" s="13">
        <f t="shared" si="47"/>
        <v>350488714346.57465</v>
      </c>
      <c r="K269" s="13">
        <f t="shared" si="48"/>
        <v>-347246654.62545943</v>
      </c>
      <c r="L269" s="13">
        <f t="shared" si="49"/>
        <v>302417982658.90405</v>
      </c>
      <c r="M269" s="13">
        <f t="shared" si="50"/>
        <v>47723485033.04513</v>
      </c>
      <c r="N269" s="13">
        <f t="shared" si="51"/>
        <v>-302765229313.52954</v>
      </c>
      <c r="O269" s="13">
        <f t="shared" si="52"/>
        <v>0</v>
      </c>
    </row>
    <row r="270" spans="2:15" ht="12.75">
      <c r="B270" s="14">
        <v>269</v>
      </c>
      <c r="C270" s="13">
        <f t="shared" si="54"/>
        <v>36720.85646312451</v>
      </c>
      <c r="D270" s="9">
        <f t="shared" si="53"/>
        <v>-15138261465.676487</v>
      </c>
      <c r="E270" s="13">
        <f t="shared" si="44"/>
        <v>15138298186.532953</v>
      </c>
      <c r="F270" s="13">
        <f t="shared" si="45"/>
        <v>412253.40704498545</v>
      </c>
      <c r="G270" s="13">
        <f>D270/C270</f>
        <v>-412252.4070449854</v>
      </c>
      <c r="H270" s="13">
        <f>SUM(E$2:$E270)</f>
        <v>317903627500.0626</v>
      </c>
      <c r="I270" s="13">
        <f t="shared" si="46"/>
        <v>-317903527500.06244</v>
      </c>
      <c r="J270" s="13">
        <f t="shared" si="47"/>
        <v>368013186784.7599</v>
      </c>
      <c r="K270" s="13">
        <f t="shared" si="48"/>
        <v>-354228308.57443184</v>
      </c>
      <c r="L270" s="13">
        <f t="shared" si="49"/>
        <v>317549299191.48804</v>
      </c>
      <c r="M270" s="13">
        <f t="shared" si="50"/>
        <v>50109659284.697395</v>
      </c>
      <c r="N270" s="13">
        <f t="shared" si="51"/>
        <v>-317903527500.0625</v>
      </c>
      <c r="O270" s="13">
        <f t="shared" si="52"/>
        <v>6.103515625E-05</v>
      </c>
    </row>
    <row r="271" spans="2:15" ht="12.75">
      <c r="B271" s="14">
        <v>270</v>
      </c>
      <c r="C271" s="13">
        <f t="shared" si="54"/>
        <v>36720.85646312451</v>
      </c>
      <c r="D271" s="9">
        <f t="shared" si="53"/>
        <v>-15895176375.003134</v>
      </c>
      <c r="E271" s="13">
        <f t="shared" si="44"/>
        <v>15895213095.859604</v>
      </c>
      <c r="F271" s="13">
        <f t="shared" si="45"/>
        <v>432866.0773972348</v>
      </c>
      <c r="G271" s="13">
        <f>D271/C271</f>
        <v>-432865.0773972346</v>
      </c>
      <c r="H271" s="13">
        <f>SUM(E$2:$E271)</f>
        <v>333798840595.92224</v>
      </c>
      <c r="I271" s="13">
        <f t="shared" si="46"/>
        <v>-333798740595.922</v>
      </c>
      <c r="J271" s="13">
        <f t="shared" si="47"/>
        <v>386413882844.85425</v>
      </c>
      <c r="K271" s="13">
        <f t="shared" si="48"/>
        <v>-361349595.6023835</v>
      </c>
      <c r="L271" s="13">
        <f t="shared" si="49"/>
        <v>333437391000.31964</v>
      </c>
      <c r="M271" s="13">
        <f t="shared" si="50"/>
        <v>52615142248.93225</v>
      </c>
      <c r="N271" s="13">
        <f t="shared" si="51"/>
        <v>-333798740595.922</v>
      </c>
      <c r="O271" s="13">
        <f t="shared" si="52"/>
        <v>0</v>
      </c>
    </row>
    <row r="272" spans="2:15" ht="12.75">
      <c r="B272" s="14">
        <v>271</v>
      </c>
      <c r="C272" s="13">
        <f t="shared" si="54"/>
        <v>36720.85646312451</v>
      </c>
      <c r="D272" s="9">
        <f t="shared" si="53"/>
        <v>-16689937029.796118</v>
      </c>
      <c r="E272" s="13">
        <f t="shared" si="44"/>
        <v>16689973750.65258</v>
      </c>
      <c r="F272" s="13">
        <f t="shared" si="45"/>
        <v>454509.38126709644</v>
      </c>
      <c r="G272" s="13">
        <f>D272/C272</f>
        <v>-454508.38126709644</v>
      </c>
      <c r="H272" s="13">
        <f>SUM(E$2:$E272)</f>
        <v>350488814346.5748</v>
      </c>
      <c r="I272" s="13">
        <f t="shared" si="46"/>
        <v>-350488714346.57465</v>
      </c>
      <c r="J272" s="13">
        <f t="shared" si="47"/>
        <v>405734613707.9535</v>
      </c>
      <c r="K272" s="13">
        <f t="shared" si="48"/>
        <v>-368613308.3708944</v>
      </c>
      <c r="L272" s="13">
        <f t="shared" si="49"/>
        <v>350120101038.20374</v>
      </c>
      <c r="M272" s="13">
        <f t="shared" si="50"/>
        <v>55245899361.378876</v>
      </c>
      <c r="N272" s="13">
        <f t="shared" si="51"/>
        <v>-350488714346.5746</v>
      </c>
      <c r="O272" s="13">
        <f t="shared" si="52"/>
        <v>-6.103515625E-05</v>
      </c>
    </row>
    <row r="273" spans="2:15" ht="12.75">
      <c r="B273" s="14">
        <v>272</v>
      </c>
      <c r="C273" s="13">
        <f t="shared" si="54"/>
        <v>36720.85646312451</v>
      </c>
      <c r="D273" s="9">
        <f t="shared" si="53"/>
        <v>-17524435717.32875</v>
      </c>
      <c r="E273" s="13">
        <f t="shared" si="44"/>
        <v>17524472438.18521</v>
      </c>
      <c r="F273" s="13">
        <f t="shared" si="45"/>
        <v>477234.8503304513</v>
      </c>
      <c r="G273" s="13">
        <f>D273/C273</f>
        <v>-477233.8503304514</v>
      </c>
      <c r="H273" s="13">
        <f>SUM(E$2:$E273)</f>
        <v>368013286784.76</v>
      </c>
      <c r="I273" s="13">
        <f t="shared" si="46"/>
        <v>-368013186784.7599</v>
      </c>
      <c r="J273" s="13">
        <f t="shared" si="47"/>
        <v>426021381114.2077</v>
      </c>
      <c r="K273" s="13">
        <f t="shared" si="48"/>
        <v>-376022295.39477533</v>
      </c>
      <c r="L273" s="13">
        <f t="shared" si="49"/>
        <v>367637164489.3651</v>
      </c>
      <c r="M273" s="13">
        <f t="shared" si="50"/>
        <v>58008194329.44782</v>
      </c>
      <c r="N273" s="13">
        <f t="shared" si="51"/>
        <v>-368013186784.7599</v>
      </c>
      <c r="O273" s="13">
        <f t="shared" si="52"/>
        <v>0</v>
      </c>
    </row>
    <row r="274" spans="2:15" ht="12.75">
      <c r="B274" s="14">
        <v>273</v>
      </c>
      <c r="C274" s="13">
        <f t="shared" si="54"/>
        <v>36720.85646312451</v>
      </c>
      <c r="D274" s="9">
        <f t="shared" si="53"/>
        <v>-18400659339.238007</v>
      </c>
      <c r="E274" s="13">
        <f t="shared" si="44"/>
        <v>18400696060.094475</v>
      </c>
      <c r="F274" s="13">
        <f t="shared" si="45"/>
        <v>501096.592846974</v>
      </c>
      <c r="G274" s="13">
        <f>D274/C274</f>
        <v>-501095.5928469738</v>
      </c>
      <c r="H274" s="13">
        <f>SUM(E$2:$E274)</f>
        <v>386413982844.8545</v>
      </c>
      <c r="I274" s="13">
        <f t="shared" si="46"/>
        <v>-386413882844.8543</v>
      </c>
      <c r="J274" s="13">
        <f t="shared" si="47"/>
        <v>447322486890.77454</v>
      </c>
      <c r="K274" s="13">
        <f t="shared" si="48"/>
        <v>-383579462.15913403</v>
      </c>
      <c r="L274" s="13">
        <f t="shared" si="49"/>
        <v>386030303382.6952</v>
      </c>
      <c r="M274" s="13">
        <f t="shared" si="50"/>
        <v>60908604045.92021</v>
      </c>
      <c r="N274" s="13">
        <f t="shared" si="51"/>
        <v>-386413882844.8543</v>
      </c>
      <c r="O274" s="13">
        <f t="shared" si="52"/>
        <v>0</v>
      </c>
    </row>
    <row r="275" spans="2:15" ht="12.75">
      <c r="B275" s="14">
        <v>274</v>
      </c>
      <c r="C275" s="13">
        <f t="shared" si="54"/>
        <v>36720.85646312451</v>
      </c>
      <c r="D275" s="9">
        <f t="shared" si="53"/>
        <v>-19320694142.242733</v>
      </c>
      <c r="E275" s="13">
        <f t="shared" si="44"/>
        <v>19320730863.099197</v>
      </c>
      <c r="F275" s="13">
        <f t="shared" si="45"/>
        <v>526151.4224893226</v>
      </c>
      <c r="G275" s="13">
        <f>D275/C275</f>
        <v>-526150.4224893226</v>
      </c>
      <c r="H275" s="13">
        <f>SUM(E$2:$E275)</f>
        <v>405734713707.9537</v>
      </c>
      <c r="I275" s="13">
        <f t="shared" si="46"/>
        <v>-405734613707.9535</v>
      </c>
      <c r="J275" s="13">
        <f t="shared" si="47"/>
        <v>469688647956.1698</v>
      </c>
      <c r="K275" s="13">
        <f t="shared" si="48"/>
        <v>-391287772.2587797</v>
      </c>
      <c r="L275" s="13">
        <f t="shared" si="49"/>
        <v>405343325935.6947</v>
      </c>
      <c r="M275" s="13">
        <f t="shared" si="50"/>
        <v>63954034248.21623</v>
      </c>
      <c r="N275" s="13">
        <f t="shared" si="51"/>
        <v>-405734613707.95355</v>
      </c>
      <c r="O275" s="13">
        <f t="shared" si="52"/>
        <v>6.103515625E-05</v>
      </c>
    </row>
    <row r="276" spans="2:15" ht="12.75">
      <c r="B276" s="14">
        <v>275</v>
      </c>
      <c r="C276" s="13">
        <f t="shared" si="54"/>
        <v>36720.85646312451</v>
      </c>
      <c r="D276" s="9">
        <f t="shared" si="53"/>
        <v>-20286730685.397697</v>
      </c>
      <c r="E276" s="13">
        <f t="shared" si="44"/>
        <v>20286767406.25416</v>
      </c>
      <c r="F276" s="13">
        <f t="shared" si="45"/>
        <v>552458.9936137889</v>
      </c>
      <c r="G276" s="13">
        <f>D276/C276</f>
        <v>-552457.9936137889</v>
      </c>
      <c r="H276" s="13">
        <f>SUM(E$2:$E276)</f>
        <v>426021481114.2078</v>
      </c>
      <c r="I276" s="13">
        <f t="shared" si="46"/>
        <v>-426021381114.2077</v>
      </c>
      <c r="J276" s="13">
        <f t="shared" si="47"/>
        <v>493173117074.8346</v>
      </c>
      <c r="K276" s="13">
        <f t="shared" si="48"/>
        <v>-399150248.56041855</v>
      </c>
      <c r="L276" s="13">
        <f t="shared" si="49"/>
        <v>425622230865.6473</v>
      </c>
      <c r="M276" s="13">
        <f t="shared" si="50"/>
        <v>67151735960.62703</v>
      </c>
      <c r="N276" s="13">
        <f t="shared" si="51"/>
        <v>-426021381114.2076</v>
      </c>
      <c r="O276" s="13">
        <f t="shared" si="52"/>
        <v>-0.0001220703125</v>
      </c>
    </row>
    <row r="277" spans="2:15" ht="12.75">
      <c r="B277" s="14">
        <v>276</v>
      </c>
      <c r="C277" s="13">
        <f t="shared" si="54"/>
        <v>36720.85646312451</v>
      </c>
      <c r="D277" s="9">
        <f t="shared" si="53"/>
        <v>-21301069055.7104</v>
      </c>
      <c r="E277" s="13">
        <f t="shared" si="44"/>
        <v>21301105776.566864</v>
      </c>
      <c r="F277" s="13">
        <f t="shared" si="45"/>
        <v>580081.9432944781</v>
      </c>
      <c r="G277" s="13">
        <f>D277/C277</f>
        <v>-580080.9432944781</v>
      </c>
      <c r="H277" s="13">
        <f>SUM(E$2:$E277)</f>
        <v>447322586890.77466</v>
      </c>
      <c r="I277" s="13">
        <f t="shared" si="46"/>
        <v>-447322486890.7745</v>
      </c>
      <c r="J277" s="13">
        <f t="shared" si="47"/>
        <v>517831809649.4328</v>
      </c>
      <c r="K277" s="13">
        <f t="shared" si="48"/>
        <v>-407169974.38809</v>
      </c>
      <c r="L277" s="13">
        <f t="shared" si="49"/>
        <v>446915316916.3864</v>
      </c>
      <c r="M277" s="13">
        <f t="shared" si="50"/>
        <v>70509322758.65839</v>
      </c>
      <c r="N277" s="13">
        <f t="shared" si="51"/>
        <v>-447322486890.7744</v>
      </c>
      <c r="O277" s="13">
        <f t="shared" si="52"/>
        <v>-6.103515625E-05</v>
      </c>
    </row>
    <row r="278" spans="2:15" ht="12.75">
      <c r="B278" s="14">
        <v>277</v>
      </c>
      <c r="C278" s="13">
        <f t="shared" si="54"/>
        <v>36720.85646312451</v>
      </c>
      <c r="D278" s="9">
        <f t="shared" si="53"/>
        <v>-22366124344.538742</v>
      </c>
      <c r="E278" s="13">
        <f t="shared" si="44"/>
        <v>22366161065.395206</v>
      </c>
      <c r="F278" s="13">
        <f t="shared" si="45"/>
        <v>609086.040459202</v>
      </c>
      <c r="G278" s="13">
        <f>D278/C278</f>
        <v>-609085.040459202</v>
      </c>
      <c r="H278" s="13">
        <f>SUM(E$2:$E278)</f>
        <v>469688747956.16986</v>
      </c>
      <c r="I278" s="13">
        <f t="shared" si="46"/>
        <v>-469688647956.1697</v>
      </c>
      <c r="J278" s="13">
        <f t="shared" si="47"/>
        <v>543723436852.761</v>
      </c>
      <c r="K278" s="13">
        <f t="shared" si="48"/>
        <v>-415350094.7323149</v>
      </c>
      <c r="L278" s="13">
        <f t="shared" si="49"/>
        <v>469273297861.4374</v>
      </c>
      <c r="M278" s="13">
        <f t="shared" si="50"/>
        <v>74034788896.59131</v>
      </c>
      <c r="N278" s="13">
        <f t="shared" si="51"/>
        <v>-469688647956.1697</v>
      </c>
      <c r="O278" s="13">
        <f t="shared" si="52"/>
        <v>0</v>
      </c>
    </row>
    <row r="279" spans="2:15" ht="12.75">
      <c r="B279" s="14">
        <v>278</v>
      </c>
      <c r="C279" s="13">
        <f t="shared" si="54"/>
        <v>36720.85646312451</v>
      </c>
      <c r="D279" s="9">
        <f t="shared" si="53"/>
        <v>-23484432397.8085</v>
      </c>
      <c r="E279" s="13">
        <f t="shared" si="44"/>
        <v>23484469118.66497</v>
      </c>
      <c r="F279" s="13">
        <f t="shared" si="45"/>
        <v>639540.3424821623</v>
      </c>
      <c r="G279" s="13">
        <f>D279/C279</f>
        <v>-639539.342482162</v>
      </c>
      <c r="H279" s="13">
        <f>SUM(E$2:$E279)</f>
        <v>493173217074.83484</v>
      </c>
      <c r="I279" s="13">
        <f t="shared" si="46"/>
        <v>-493173117074.83453</v>
      </c>
      <c r="J279" s="13">
        <f t="shared" si="47"/>
        <v>570909645416.2555</v>
      </c>
      <c r="K279" s="13">
        <f t="shared" si="48"/>
        <v>-423693817.4834243</v>
      </c>
      <c r="L279" s="13">
        <f t="shared" si="49"/>
        <v>492749423257.35114</v>
      </c>
      <c r="M279" s="13">
        <f t="shared" si="50"/>
        <v>77736528341.42087</v>
      </c>
      <c r="N279" s="13">
        <f t="shared" si="51"/>
        <v>-493173117074.8346</v>
      </c>
      <c r="O279" s="13">
        <f t="shared" si="52"/>
        <v>6.103515625E-05</v>
      </c>
    </row>
    <row r="280" spans="2:15" ht="12.75">
      <c r="B280" s="14">
        <v>279</v>
      </c>
      <c r="C280" s="13">
        <f t="shared" si="54"/>
        <v>36720.85646312451</v>
      </c>
      <c r="D280" s="9">
        <f t="shared" si="53"/>
        <v>-24658655853.741753</v>
      </c>
      <c r="E280" s="13">
        <f t="shared" si="44"/>
        <v>24658692574.598217</v>
      </c>
      <c r="F280" s="13">
        <f t="shared" si="45"/>
        <v>671517.3596062703</v>
      </c>
      <c r="G280" s="13">
        <f>D280/C280</f>
        <v>-671516.3596062703</v>
      </c>
      <c r="H280" s="13">
        <f>SUM(E$2:$E280)</f>
        <v>517831909649.43304</v>
      </c>
      <c r="I280" s="13">
        <f t="shared" si="46"/>
        <v>-517831809649.4328</v>
      </c>
      <c r="J280" s="13">
        <f t="shared" si="47"/>
        <v>599455164407.9248</v>
      </c>
      <c r="K280" s="13">
        <f t="shared" si="48"/>
        <v>-432204414.68955594</v>
      </c>
      <c r="L280" s="13">
        <f t="shared" si="49"/>
        <v>517399605234.7432</v>
      </c>
      <c r="M280" s="13">
        <f t="shared" si="50"/>
        <v>81623354758.49193</v>
      </c>
      <c r="N280" s="13">
        <f t="shared" si="51"/>
        <v>-517831809649.43286</v>
      </c>
      <c r="O280" s="13">
        <f t="shared" si="52"/>
        <v>6.103515625E-05</v>
      </c>
    </row>
    <row r="281" spans="2:15" ht="12.75">
      <c r="B281" s="14">
        <v>280</v>
      </c>
      <c r="C281" s="13">
        <f t="shared" si="54"/>
        <v>36720.85646312451</v>
      </c>
      <c r="D281" s="9">
        <f t="shared" si="53"/>
        <v>-25891590482.47166</v>
      </c>
      <c r="E281" s="13">
        <f t="shared" si="44"/>
        <v>25891627203.328133</v>
      </c>
      <c r="F281" s="13">
        <f t="shared" si="45"/>
        <v>705093.2275865839</v>
      </c>
      <c r="G281" s="13">
        <f>D281/C281</f>
        <v>-705092.2275865837</v>
      </c>
      <c r="H281" s="13">
        <f>SUM(E$2:$E281)</f>
        <v>543723536852.76117</v>
      </c>
      <c r="I281" s="13">
        <f t="shared" si="46"/>
        <v>-543723436852.76086</v>
      </c>
      <c r="J281" s="13">
        <f t="shared" si="47"/>
        <v>629427959349.1775</v>
      </c>
      <c r="K281" s="13">
        <f t="shared" si="48"/>
        <v>-440885223.8398101</v>
      </c>
      <c r="L281" s="13">
        <f t="shared" si="49"/>
        <v>543282551628.9211</v>
      </c>
      <c r="M281" s="13">
        <f t="shared" si="50"/>
        <v>85704522496.41652</v>
      </c>
      <c r="N281" s="13">
        <f t="shared" si="51"/>
        <v>-543723436852.761</v>
      </c>
      <c r="O281" s="13">
        <f t="shared" si="52"/>
        <v>0.0001220703125</v>
      </c>
    </row>
    <row r="282" spans="2:15" ht="12.75">
      <c r="B282" s="14">
        <v>281</v>
      </c>
      <c r="C282" s="13">
        <f t="shared" si="54"/>
        <v>36720.85646312451</v>
      </c>
      <c r="D282" s="9">
        <f t="shared" si="53"/>
        <v>-27186171842.638073</v>
      </c>
      <c r="E282" s="13">
        <f t="shared" si="44"/>
        <v>27186208563.494537</v>
      </c>
      <c r="F282" s="13">
        <f t="shared" si="45"/>
        <v>740347.8889659131</v>
      </c>
      <c r="G282" s="13">
        <f>D282/C282</f>
        <v>-740346.8889659131</v>
      </c>
      <c r="H282" s="13">
        <f>SUM(E$2:$E282)</f>
        <v>570909745416.2557</v>
      </c>
      <c r="I282" s="13">
        <f t="shared" si="46"/>
        <v>-570909645416.2555</v>
      </c>
      <c r="J282" s="13">
        <f t="shared" si="47"/>
        <v>660899394037.4928</v>
      </c>
      <c r="K282" s="13">
        <f t="shared" si="48"/>
        <v>-449739649.17306954</v>
      </c>
      <c r="L282" s="13">
        <f t="shared" si="49"/>
        <v>570459905767.0824</v>
      </c>
      <c r="M282" s="13">
        <f t="shared" si="50"/>
        <v>89989748621.23734</v>
      </c>
      <c r="N282" s="13">
        <f t="shared" si="51"/>
        <v>-570909645416.2555</v>
      </c>
      <c r="O282" s="13">
        <f t="shared" si="52"/>
        <v>0</v>
      </c>
    </row>
    <row r="283" spans="2:15" ht="12.75">
      <c r="B283" s="14">
        <v>282</v>
      </c>
      <c r="C283" s="13">
        <f t="shared" si="54"/>
        <v>36720.85646312451</v>
      </c>
      <c r="D283" s="9">
        <f t="shared" si="53"/>
        <v>-28545482270.812794</v>
      </c>
      <c r="E283" s="13">
        <f t="shared" si="44"/>
        <v>28545518991.669262</v>
      </c>
      <c r="F283" s="13">
        <f t="shared" si="45"/>
        <v>777365.2834142087</v>
      </c>
      <c r="G283" s="13">
        <f>D283/C283</f>
        <v>-777364.2834142086</v>
      </c>
      <c r="H283" s="13">
        <f>SUM(E$2:$E283)</f>
        <v>599455264407.925</v>
      </c>
      <c r="I283" s="13">
        <f t="shared" si="46"/>
        <v>-599455164407.9247</v>
      </c>
      <c r="J283" s="13">
        <f t="shared" si="47"/>
        <v>693944400460.2239</v>
      </c>
      <c r="K283" s="13">
        <f t="shared" si="48"/>
        <v>-458771163.01299405</v>
      </c>
      <c r="L283" s="13">
        <f t="shared" si="49"/>
        <v>598996393244.9117</v>
      </c>
      <c r="M283" s="13">
        <f t="shared" si="50"/>
        <v>94489236052.29921</v>
      </c>
      <c r="N283" s="13">
        <f t="shared" si="51"/>
        <v>-599455164407.9247</v>
      </c>
      <c r="O283" s="13">
        <f t="shared" si="52"/>
        <v>0</v>
      </c>
    </row>
    <row r="284" spans="2:15" ht="12.75">
      <c r="B284" s="14">
        <v>283</v>
      </c>
      <c r="C284" s="13">
        <f t="shared" si="54"/>
        <v>36720.85646312451</v>
      </c>
      <c r="D284" s="9">
        <f t="shared" si="53"/>
        <v>-29972758220.39626</v>
      </c>
      <c r="E284" s="13">
        <f t="shared" si="44"/>
        <v>29972794941.252728</v>
      </c>
      <c r="F284" s="13">
        <f t="shared" si="45"/>
        <v>816233.5475849193</v>
      </c>
      <c r="G284" s="13">
        <f>D284/C284</f>
        <v>-816232.547584919</v>
      </c>
      <c r="H284" s="13">
        <f>SUM(E$2:$E284)</f>
        <v>629428059349.1777</v>
      </c>
      <c r="I284" s="13">
        <f t="shared" si="46"/>
        <v>-629427959349.1774</v>
      </c>
      <c r="J284" s="13">
        <f t="shared" si="47"/>
        <v>728641657204.0916</v>
      </c>
      <c r="K284" s="13">
        <f t="shared" si="48"/>
        <v>-467983307.12971705</v>
      </c>
      <c r="L284" s="13">
        <f t="shared" si="49"/>
        <v>628959976042.0476</v>
      </c>
      <c r="M284" s="13">
        <f t="shared" si="50"/>
        <v>99213697854.91418</v>
      </c>
      <c r="N284" s="13">
        <f t="shared" si="51"/>
        <v>-629427959349.1774</v>
      </c>
      <c r="O284" s="13">
        <f t="shared" si="52"/>
        <v>0</v>
      </c>
    </row>
    <row r="285" spans="2:15" ht="12.75">
      <c r="B285" s="14">
        <v>284</v>
      </c>
      <c r="C285" s="13">
        <f t="shared" si="54"/>
        <v>36720.85646312451</v>
      </c>
      <c r="D285" s="9">
        <f t="shared" si="53"/>
        <v>-31471397967.45889</v>
      </c>
      <c r="E285" s="13">
        <f t="shared" si="44"/>
        <v>31471434688.31537</v>
      </c>
      <c r="F285" s="13">
        <f t="shared" si="45"/>
        <v>857045.2249641652</v>
      </c>
      <c r="G285" s="13">
        <f>D285/C285</f>
        <v>-857044.2249641649</v>
      </c>
      <c r="H285" s="13">
        <f>SUM(E$2:$E285)</f>
        <v>660899494037.4932</v>
      </c>
      <c r="I285" s="13">
        <f t="shared" si="46"/>
        <v>-660899394037.4927</v>
      </c>
      <c r="J285" s="13">
        <f t="shared" si="47"/>
        <v>765073776785.1525</v>
      </c>
      <c r="K285" s="13">
        <f t="shared" si="48"/>
        <v>-477379694.12877434</v>
      </c>
      <c r="L285" s="13">
        <f t="shared" si="49"/>
        <v>660422014343.3639</v>
      </c>
      <c r="M285" s="13">
        <f t="shared" si="50"/>
        <v>104174382747.65987</v>
      </c>
      <c r="N285" s="13">
        <f t="shared" si="51"/>
        <v>-660899394037.4926</v>
      </c>
      <c r="O285" s="13">
        <f t="shared" si="52"/>
        <v>-0.0001220703125</v>
      </c>
    </row>
    <row r="286" spans="2:15" ht="12.75">
      <c r="B286" s="14">
        <v>285</v>
      </c>
      <c r="C286" s="13">
        <f t="shared" si="54"/>
        <v>36720.85646312451</v>
      </c>
      <c r="D286" s="9">
        <f t="shared" si="53"/>
        <v>-33044969701.87467</v>
      </c>
      <c r="E286" s="13">
        <f t="shared" si="44"/>
        <v>33045006422.73113</v>
      </c>
      <c r="F286" s="13">
        <f t="shared" si="45"/>
        <v>899897.4862123734</v>
      </c>
      <c r="G286" s="13">
        <f>D286/C286</f>
        <v>-899896.4862123734</v>
      </c>
      <c r="H286" s="13">
        <f>SUM(E$2:$E286)</f>
        <v>693944500460.2242</v>
      </c>
      <c r="I286" s="13">
        <f t="shared" si="46"/>
        <v>-693944400460.2239</v>
      </c>
      <c r="J286" s="13">
        <f t="shared" si="47"/>
        <v>803327502345.2667</v>
      </c>
      <c r="K286" s="13">
        <f t="shared" si="48"/>
        <v>-486964008.86781305</v>
      </c>
      <c r="L286" s="13">
        <f t="shared" si="49"/>
        <v>693457436451.3561</v>
      </c>
      <c r="M286" s="13">
        <f t="shared" si="50"/>
        <v>109383101885.04288</v>
      </c>
      <c r="N286" s="13">
        <f t="shared" si="51"/>
        <v>-693944400460.2239</v>
      </c>
      <c r="O286" s="13">
        <f t="shared" si="52"/>
        <v>0</v>
      </c>
    </row>
    <row r="287" spans="2:15" ht="12.75">
      <c r="B287" s="14">
        <v>286</v>
      </c>
      <c r="C287" s="13">
        <f t="shared" si="54"/>
        <v>36720.85646312451</v>
      </c>
      <c r="D287" s="9">
        <f t="shared" si="53"/>
        <v>-34697220023.011215</v>
      </c>
      <c r="E287" s="13">
        <f t="shared" si="44"/>
        <v>34697256743.86769</v>
      </c>
      <c r="F287" s="13">
        <f t="shared" si="45"/>
        <v>944892.3605229922</v>
      </c>
      <c r="G287" s="13">
        <f>D287/C287</f>
        <v>-944891.3605229919</v>
      </c>
      <c r="H287" s="13">
        <f>SUM(E$2:$E287)</f>
        <v>728641757204.0919</v>
      </c>
      <c r="I287" s="13">
        <f t="shared" si="46"/>
        <v>-728641657204.0913</v>
      </c>
      <c r="J287" s="13">
        <f t="shared" si="47"/>
        <v>843493914183.3862</v>
      </c>
      <c r="K287" s="13">
        <f t="shared" si="48"/>
        <v>-496740009.9016324</v>
      </c>
      <c r="L287" s="13">
        <f t="shared" si="49"/>
        <v>728144917194.1897</v>
      </c>
      <c r="M287" s="13">
        <f t="shared" si="50"/>
        <v>114852256979.29498</v>
      </c>
      <c r="N287" s="13">
        <f t="shared" si="51"/>
        <v>-728641657204.0913</v>
      </c>
      <c r="O287" s="13">
        <f t="shared" si="52"/>
        <v>0</v>
      </c>
    </row>
    <row r="288" spans="2:15" ht="12.75">
      <c r="B288" s="14">
        <v>287</v>
      </c>
      <c r="C288" s="13">
        <f t="shared" si="54"/>
        <v>36720.85646312451</v>
      </c>
      <c r="D288" s="9">
        <f t="shared" si="53"/>
        <v>-36432082860.20461</v>
      </c>
      <c r="E288" s="13">
        <f t="shared" si="44"/>
        <v>36432119581.061066</v>
      </c>
      <c r="F288" s="13">
        <f t="shared" si="45"/>
        <v>992136.9785491414</v>
      </c>
      <c r="G288" s="13">
        <f>D288/C288</f>
        <v>-992135.9785491418</v>
      </c>
      <c r="H288" s="13">
        <f>SUM(E$2:$E288)</f>
        <v>765073876785.153</v>
      </c>
      <c r="I288" s="13">
        <f t="shared" si="46"/>
        <v>-765073776785.1526</v>
      </c>
      <c r="J288" s="13">
        <f t="shared" si="47"/>
        <v>885668646613.4125</v>
      </c>
      <c r="K288" s="13">
        <f t="shared" si="48"/>
        <v>-506711530.95612836</v>
      </c>
      <c r="L288" s="13">
        <f t="shared" si="49"/>
        <v>764567065254.1964</v>
      </c>
      <c r="M288" s="13">
        <f t="shared" si="50"/>
        <v>120594869828.25978</v>
      </c>
      <c r="N288" s="13">
        <f t="shared" si="51"/>
        <v>-765073776785.1527</v>
      </c>
      <c r="O288" s="13">
        <f t="shared" si="52"/>
        <v>0.0001220703125</v>
      </c>
    </row>
    <row r="289" spans="2:15" ht="12.75">
      <c r="B289" s="14">
        <v>288</v>
      </c>
      <c r="C289" s="13">
        <f t="shared" si="54"/>
        <v>36720.85646312451</v>
      </c>
      <c r="D289" s="9">
        <f t="shared" si="53"/>
        <v>-38253688839.25766</v>
      </c>
      <c r="E289" s="13">
        <f t="shared" si="44"/>
        <v>38253725560.114136</v>
      </c>
      <c r="F289" s="13">
        <f t="shared" si="45"/>
        <v>1041743.827476599</v>
      </c>
      <c r="G289" s="13">
        <f>D289/C289</f>
        <v>-1041742.8274765987</v>
      </c>
      <c r="H289" s="13">
        <f>SUM(E$2:$E289)</f>
        <v>803327602345.2671</v>
      </c>
      <c r="I289" s="13">
        <f t="shared" si="46"/>
        <v>-803327502345.2666</v>
      </c>
      <c r="J289" s="13">
        <f t="shared" si="47"/>
        <v>929952115664.9393</v>
      </c>
      <c r="K289" s="13">
        <f t="shared" si="48"/>
        <v>-516882482.43171394</v>
      </c>
      <c r="L289" s="13">
        <f t="shared" si="49"/>
        <v>802810619862.8348</v>
      </c>
      <c r="M289" s="13">
        <f t="shared" si="50"/>
        <v>126624613319.67276</v>
      </c>
      <c r="N289" s="13">
        <f t="shared" si="51"/>
        <v>-803327502345.2666</v>
      </c>
      <c r="O289" s="13">
        <f t="shared" si="52"/>
        <v>0</v>
      </c>
    </row>
    <row r="290" spans="2:15" ht="12.75">
      <c r="B290" s="14">
        <v>289</v>
      </c>
      <c r="C290" s="13">
        <f t="shared" si="54"/>
        <v>36720.85646312451</v>
      </c>
      <c r="D290" s="9">
        <f t="shared" si="53"/>
        <v>-40166375117.263374</v>
      </c>
      <c r="E290" s="13">
        <f t="shared" si="44"/>
        <v>40166411838.119835</v>
      </c>
      <c r="F290" s="13">
        <f t="shared" si="45"/>
        <v>1093831.0188504288</v>
      </c>
      <c r="G290" s="13">
        <f>D290/C290</f>
        <v>-1093830.0188504288</v>
      </c>
      <c r="H290" s="13">
        <f>SUM(E$2:$E290)</f>
        <v>843494014183.387</v>
      </c>
      <c r="I290" s="13">
        <f t="shared" si="46"/>
        <v>-843493914183.3866</v>
      </c>
      <c r="J290" s="13">
        <f t="shared" si="47"/>
        <v>976449758169.043</v>
      </c>
      <c r="K290" s="13">
        <f t="shared" si="48"/>
        <v>-527256852.9368113</v>
      </c>
      <c r="L290" s="13">
        <f t="shared" si="49"/>
        <v>842966657330.4498</v>
      </c>
      <c r="M290" s="13">
        <f t="shared" si="50"/>
        <v>132955843985.65642</v>
      </c>
      <c r="N290" s="13">
        <f t="shared" si="51"/>
        <v>-843493914183.3866</v>
      </c>
      <c r="O290" s="13">
        <f t="shared" si="52"/>
        <v>0</v>
      </c>
    </row>
    <row r="291" spans="2:15" ht="12.75">
      <c r="B291" s="14">
        <v>290</v>
      </c>
      <c r="C291" s="13">
        <f t="shared" si="54"/>
        <v>36720.85646312451</v>
      </c>
      <c r="D291" s="9">
        <f t="shared" si="53"/>
        <v>-42174695709.169365</v>
      </c>
      <c r="E291" s="13">
        <f t="shared" si="44"/>
        <v>42174732430.02583</v>
      </c>
      <c r="F291" s="13">
        <f t="shared" si="45"/>
        <v>1148522.5697929503</v>
      </c>
      <c r="G291" s="13">
        <f>D291/C291</f>
        <v>-1148521.5697929503</v>
      </c>
      <c r="H291" s="13">
        <f>SUM(E$2:$E291)</f>
        <v>885668746613.4128</v>
      </c>
      <c r="I291" s="13">
        <f t="shared" si="46"/>
        <v>-885668646613.4124</v>
      </c>
      <c r="J291" s="13">
        <f t="shared" si="47"/>
        <v>1025272282798.3514</v>
      </c>
      <c r="K291" s="13">
        <f t="shared" si="48"/>
        <v>-537838710.8520106</v>
      </c>
      <c r="L291" s="13">
        <f t="shared" si="49"/>
        <v>885130807902.5603</v>
      </c>
      <c r="M291" s="13">
        <f t="shared" si="50"/>
        <v>139603636184.93924</v>
      </c>
      <c r="N291" s="13">
        <f t="shared" si="51"/>
        <v>-885668646613.4122</v>
      </c>
      <c r="O291" s="13">
        <f t="shared" si="52"/>
        <v>-0.0001220703125</v>
      </c>
    </row>
    <row r="292" spans="2:15" ht="12.75">
      <c r="B292" s="14">
        <v>291</v>
      </c>
      <c r="C292" s="13">
        <f t="shared" si="54"/>
        <v>36720.85646312451</v>
      </c>
      <c r="D292" s="9">
        <f t="shared" si="53"/>
        <v>-44283432330.670654</v>
      </c>
      <c r="E292" s="13">
        <f t="shared" si="44"/>
        <v>44283469051.52712</v>
      </c>
      <c r="F292" s="13">
        <f t="shared" si="45"/>
        <v>1205948.6982825978</v>
      </c>
      <c r="G292" s="13">
        <f>D292/C292</f>
        <v>-1205947.6982825978</v>
      </c>
      <c r="H292" s="13">
        <f>SUM(E$2:$E292)</f>
        <v>929952215664.94</v>
      </c>
      <c r="I292" s="13">
        <f t="shared" si="46"/>
        <v>-929952115664.9395</v>
      </c>
      <c r="J292" s="13">
        <f t="shared" si="47"/>
        <v>1076535933659.1256</v>
      </c>
      <c r="K292" s="13">
        <f t="shared" si="48"/>
        <v>-548632205.925514</v>
      </c>
      <c r="L292" s="13">
        <f t="shared" si="49"/>
        <v>929403483459.0139</v>
      </c>
      <c r="M292" s="13">
        <f t="shared" si="50"/>
        <v>146583817994.18622</v>
      </c>
      <c r="N292" s="13">
        <f t="shared" si="51"/>
        <v>-929952115664.9395</v>
      </c>
      <c r="O292" s="13">
        <f t="shared" si="52"/>
        <v>0</v>
      </c>
    </row>
    <row r="293" spans="2:15" ht="12.75">
      <c r="B293" s="14">
        <v>292</v>
      </c>
      <c r="C293" s="13">
        <f t="shared" si="54"/>
        <v>36720.85646312451</v>
      </c>
      <c r="D293" s="9">
        <f t="shared" si="53"/>
        <v>-46497605783.247</v>
      </c>
      <c r="E293" s="13">
        <f aca="true" t="shared" si="55" ref="E293:E301">$E$2*(1+$A$3)^(B293-1)</f>
        <v>46497642504.103485</v>
      </c>
      <c r="F293" s="13">
        <f aca="true" t="shared" si="56" ref="F293:F301">(E293/C293)</f>
        <v>1266246.1331967278</v>
      </c>
      <c r="G293" s="13">
        <f>D293/C293</f>
        <v>-1266245.1331967274</v>
      </c>
      <c r="H293" s="13">
        <f>SUM(E$2:$E293)</f>
        <v>976449858169.0435</v>
      </c>
      <c r="I293" s="13">
        <f aca="true" t="shared" si="57" ref="I293:I301">$A$5*(1-(((1+$A$3)^B293-1)/$A$3)/$A$25)</f>
        <v>-976449758169.0427</v>
      </c>
      <c r="J293" s="13">
        <f aca="true" t="shared" si="58" ref="J293:J301">$A$23*((1+$A$3)^(B293)-1)/$A$3</f>
        <v>1130362767062.9382</v>
      </c>
      <c r="K293" s="13">
        <f aca="true" t="shared" si="59" ref="K293:K301">$A$23*(((1+$A$15)^($A$9-B293)-1)/($A$15*(1+$A$15)^($A$9-B293)))</f>
        <v>-559641570.9004874</v>
      </c>
      <c r="L293" s="13">
        <f aca="true" t="shared" si="60" ref="L293:L301">(K293-I293)</f>
        <v>975890116598.1422</v>
      </c>
      <c r="M293" s="13">
        <f aca="true" t="shared" si="61" ref="M293:M301">$A$5*(1+$A$3)^B293</f>
        <v>153913008893.8955</v>
      </c>
      <c r="N293" s="13">
        <f aca="true" t="shared" si="62" ref="N293:N301">(M293-J293)</f>
        <v>-976449758169.0427</v>
      </c>
      <c r="O293" s="13">
        <f aca="true" t="shared" si="63" ref="O293:O301">-(N293-I293)</f>
        <v>0</v>
      </c>
    </row>
    <row r="294" spans="2:15" ht="12.75">
      <c r="B294" s="14">
        <v>293</v>
      </c>
      <c r="C294" s="13">
        <f t="shared" si="54"/>
        <v>36720.85646312451</v>
      </c>
      <c r="D294" s="9">
        <f t="shared" si="53"/>
        <v>-48822487908.452194</v>
      </c>
      <c r="E294" s="13">
        <f t="shared" si="55"/>
        <v>48822524629.308655</v>
      </c>
      <c r="F294" s="13">
        <f t="shared" si="56"/>
        <v>1329558.4398565642</v>
      </c>
      <c r="G294" s="13">
        <f>D294/C294</f>
        <v>-1329557.4398565642</v>
      </c>
      <c r="H294" s="13">
        <f>SUM(E$2:$E294)</f>
        <v>1025272382798.352</v>
      </c>
      <c r="I294" s="13">
        <f t="shared" si="57"/>
        <v>-1025272282798.3516</v>
      </c>
      <c r="J294" s="13">
        <f t="shared" si="58"/>
        <v>1186880942136.942</v>
      </c>
      <c r="K294" s="13">
        <f t="shared" si="59"/>
        <v>-570871123.1749604</v>
      </c>
      <c r="L294" s="13">
        <f t="shared" si="60"/>
        <v>1024701411675.1766</v>
      </c>
      <c r="M294" s="13">
        <f t="shared" si="61"/>
        <v>161608659338.5903</v>
      </c>
      <c r="N294" s="13">
        <f t="shared" si="62"/>
        <v>-1025272282798.3516</v>
      </c>
      <c r="O294" s="13">
        <f t="shared" si="63"/>
        <v>0</v>
      </c>
    </row>
    <row r="295" spans="2:15" ht="12.75">
      <c r="B295" s="14">
        <v>294</v>
      </c>
      <c r="C295" s="13">
        <f t="shared" si="54"/>
        <v>36720.85646312451</v>
      </c>
      <c r="D295" s="9">
        <f t="shared" si="53"/>
        <v>-51263614139.91761</v>
      </c>
      <c r="E295" s="13">
        <f t="shared" si="55"/>
        <v>51263650860.77409</v>
      </c>
      <c r="F295" s="13">
        <f t="shared" si="56"/>
        <v>1396036.3618493925</v>
      </c>
      <c r="G295" s="13">
        <f>D295/C295</f>
        <v>-1396035.361849392</v>
      </c>
      <c r="H295" s="13">
        <f>SUM(E$2:$E295)</f>
        <v>1076536033659.1261</v>
      </c>
      <c r="I295" s="13">
        <f t="shared" si="57"/>
        <v>-1076535933659.1254</v>
      </c>
      <c r="J295" s="13">
        <f t="shared" si="58"/>
        <v>1246225025964.6453</v>
      </c>
      <c r="K295" s="13">
        <f t="shared" si="59"/>
        <v>-582325266.4949226</v>
      </c>
      <c r="L295" s="13">
        <f t="shared" si="60"/>
        <v>1075953608392.6305</v>
      </c>
      <c r="M295" s="13">
        <f t="shared" si="61"/>
        <v>169689092305.51978</v>
      </c>
      <c r="N295" s="13">
        <f t="shared" si="62"/>
        <v>-1076535933659.1255</v>
      </c>
      <c r="O295" s="13">
        <f t="shared" si="63"/>
        <v>0.0001220703125</v>
      </c>
    </row>
    <row r="296" spans="2:15" ht="12.75">
      <c r="B296" s="14">
        <v>295</v>
      </c>
      <c r="C296" s="13">
        <f t="shared" si="54"/>
        <v>36720.85646312451</v>
      </c>
      <c r="D296" s="9">
        <f t="shared" si="53"/>
        <v>-53826796682.95632</v>
      </c>
      <c r="E296" s="13">
        <f t="shared" si="55"/>
        <v>53826833403.81279</v>
      </c>
      <c r="F296" s="13">
        <f t="shared" si="56"/>
        <v>1465838.179941862</v>
      </c>
      <c r="G296" s="13">
        <f>D296/C296</f>
        <v>-1465837.179941862</v>
      </c>
      <c r="H296" s="13">
        <f>SUM(E$2:$E296)</f>
        <v>1130362867062.939</v>
      </c>
      <c r="I296" s="13">
        <f t="shared" si="57"/>
        <v>-1130362767062.9382</v>
      </c>
      <c r="J296" s="13">
        <f t="shared" si="58"/>
        <v>1308536313983.7341</v>
      </c>
      <c r="K296" s="13">
        <f t="shared" si="59"/>
        <v>-594008492.6812842</v>
      </c>
      <c r="L296" s="13">
        <f t="shared" si="60"/>
        <v>1129768758570.2568</v>
      </c>
      <c r="M296" s="13">
        <f t="shared" si="61"/>
        <v>178173546920.79578</v>
      </c>
      <c r="N296" s="13">
        <f t="shared" si="62"/>
        <v>-1130362767062.9385</v>
      </c>
      <c r="O296" s="13">
        <f t="shared" si="63"/>
        <v>0.000244140625</v>
      </c>
    </row>
    <row r="297" spans="2:15" ht="12.75">
      <c r="B297" s="14">
        <v>296</v>
      </c>
      <c r="C297" s="13">
        <f t="shared" si="54"/>
        <v>36720.85646312451</v>
      </c>
      <c r="D297" s="9">
        <f t="shared" si="53"/>
        <v>-56518138353.14695</v>
      </c>
      <c r="E297" s="13">
        <f t="shared" si="55"/>
        <v>56518175074.00343</v>
      </c>
      <c r="F297" s="13">
        <f t="shared" si="56"/>
        <v>1539130.0889389552</v>
      </c>
      <c r="G297" s="13">
        <f>D297/C297</f>
        <v>-1539129.0889389545</v>
      </c>
      <c r="H297" s="13">
        <f>SUM(E$2:$E297)</f>
        <v>1186881042136.9424</v>
      </c>
      <c r="I297" s="13">
        <f t="shared" si="57"/>
        <v>-1186880942136.9414</v>
      </c>
      <c r="J297" s="13">
        <f t="shared" si="58"/>
        <v>1373963166403.777</v>
      </c>
      <c r="K297" s="13">
        <f t="shared" si="59"/>
        <v>-605925383.391373</v>
      </c>
      <c r="L297" s="13">
        <f t="shared" si="60"/>
        <v>1186275016753.55</v>
      </c>
      <c r="M297" s="13">
        <f t="shared" si="61"/>
        <v>187082224266.83557</v>
      </c>
      <c r="N297" s="13">
        <f t="shared" si="62"/>
        <v>-1186880942136.9414</v>
      </c>
      <c r="O297" s="13">
        <f t="shared" si="63"/>
        <v>0</v>
      </c>
    </row>
    <row r="298" spans="2:15" ht="12.75">
      <c r="B298" s="14">
        <v>297</v>
      </c>
      <c r="C298" s="13">
        <f t="shared" si="54"/>
        <v>36720.85646312451</v>
      </c>
      <c r="D298" s="9">
        <f t="shared" si="53"/>
        <v>-59344047106.84712</v>
      </c>
      <c r="E298" s="13">
        <f t="shared" si="55"/>
        <v>59344083827.7036</v>
      </c>
      <c r="F298" s="13">
        <f t="shared" si="56"/>
        <v>1616086.5933859027</v>
      </c>
      <c r="G298" s="13">
        <f>D298/C298</f>
        <v>-1616085.5933859025</v>
      </c>
      <c r="H298" s="13">
        <f>SUM(E$2:$E298)</f>
        <v>1246225125964.646</v>
      </c>
      <c r="I298" s="13">
        <f t="shared" si="57"/>
        <v>-1246225025964.645</v>
      </c>
      <c r="J298" s="13">
        <f t="shared" si="58"/>
        <v>1442661361444.8228</v>
      </c>
      <c r="K298" s="13">
        <f t="shared" si="59"/>
        <v>-618080611.9156636</v>
      </c>
      <c r="L298" s="13">
        <f t="shared" si="60"/>
        <v>1245606945352.7292</v>
      </c>
      <c r="M298" s="13">
        <f t="shared" si="61"/>
        <v>196436335480.17737</v>
      </c>
      <c r="N298" s="13">
        <f t="shared" si="62"/>
        <v>-1246225025964.6455</v>
      </c>
      <c r="O298" s="13">
        <f t="shared" si="63"/>
        <v>0.00048828125</v>
      </c>
    </row>
    <row r="299" spans="2:15" ht="12.75">
      <c r="B299" s="14">
        <v>298</v>
      </c>
      <c r="C299" s="13">
        <f t="shared" si="54"/>
        <v>36720.85646312451</v>
      </c>
      <c r="D299" s="9">
        <f t="shared" si="53"/>
        <v>-62311251298.23231</v>
      </c>
      <c r="E299" s="13">
        <f t="shared" si="55"/>
        <v>62311288019.08878</v>
      </c>
      <c r="F299" s="13">
        <f t="shared" si="56"/>
        <v>1696890.923055198</v>
      </c>
      <c r="G299" s="13">
        <f>D299/C299</f>
        <v>-1696889.9230551976</v>
      </c>
      <c r="H299" s="13">
        <f>SUM(E$2:$E299)</f>
        <v>1308536413983.7349</v>
      </c>
      <c r="I299" s="13">
        <f t="shared" si="57"/>
        <v>-1308536313983.734</v>
      </c>
      <c r="J299" s="13">
        <f t="shared" si="58"/>
        <v>1514794466237.9202</v>
      </c>
      <c r="K299" s="13">
        <f t="shared" si="59"/>
        <v>-630478945.0104398</v>
      </c>
      <c r="L299" s="13">
        <f t="shared" si="60"/>
        <v>1307905835038.7234</v>
      </c>
      <c r="M299" s="13">
        <f t="shared" si="61"/>
        <v>206258152254.18622</v>
      </c>
      <c r="N299" s="13">
        <f t="shared" si="62"/>
        <v>-1308536313983.734</v>
      </c>
      <c r="O299" s="13">
        <f t="shared" si="63"/>
        <v>0</v>
      </c>
    </row>
    <row r="300" spans="2:15" ht="12.75">
      <c r="B300" s="14">
        <v>299</v>
      </c>
      <c r="C300" s="13">
        <f t="shared" si="54"/>
        <v>36720.85646312451</v>
      </c>
      <c r="D300" s="9">
        <f t="shared" si="53"/>
        <v>-65426815699.18675</v>
      </c>
      <c r="E300" s="13">
        <f t="shared" si="55"/>
        <v>65426852420.04322</v>
      </c>
      <c r="F300" s="13">
        <f t="shared" si="56"/>
        <v>1781735.4692079579</v>
      </c>
      <c r="G300" s="13">
        <f>D300/C300</f>
        <v>-1781734.4692079576</v>
      </c>
      <c r="H300" s="13">
        <f>SUM(E$2:$E300)</f>
        <v>1373963266403.778</v>
      </c>
      <c r="I300" s="13">
        <f t="shared" si="57"/>
        <v>-1373963166403.777</v>
      </c>
      <c r="J300" s="13">
        <f t="shared" si="58"/>
        <v>1590534226270.6726</v>
      </c>
      <c r="K300" s="13">
        <f t="shared" si="59"/>
        <v>-643125244.767112</v>
      </c>
      <c r="L300" s="13">
        <f t="shared" si="60"/>
        <v>1373320041159.01</v>
      </c>
      <c r="M300" s="13">
        <f t="shared" si="61"/>
        <v>216571059866.89557</v>
      </c>
      <c r="N300" s="13">
        <f t="shared" si="62"/>
        <v>-1373963166403.777</v>
      </c>
      <c r="O300" s="13">
        <f t="shared" si="63"/>
        <v>0</v>
      </c>
    </row>
    <row r="301" spans="2:15" ht="12.75">
      <c r="B301" s="14">
        <v>300</v>
      </c>
      <c r="C301" s="13">
        <f t="shared" si="54"/>
        <v>36720.85646312451</v>
      </c>
      <c r="D301" s="9">
        <f t="shared" si="53"/>
        <v>-68698158320.1889</v>
      </c>
      <c r="E301" s="13">
        <f t="shared" si="55"/>
        <v>68698195041.045395</v>
      </c>
      <c r="F301" s="13">
        <f t="shared" si="56"/>
        <v>1870822.242668356</v>
      </c>
      <c r="G301" s="13">
        <f>D301/C301</f>
        <v>-1870821.2426683553</v>
      </c>
      <c r="H301" s="13">
        <f>SUM(E$2:$E301)</f>
        <v>1442661461444.8235</v>
      </c>
      <c r="I301" s="13">
        <f t="shared" si="57"/>
        <v>-1442661361444.8223</v>
      </c>
      <c r="J301" s="13">
        <f t="shared" si="58"/>
        <v>1670060974305.0625</v>
      </c>
      <c r="K301" s="13">
        <f t="shared" si="59"/>
        <v>-656024470.5189173</v>
      </c>
      <c r="L301" s="13">
        <f t="shared" si="60"/>
        <v>1442005336974.3035</v>
      </c>
      <c r="M301" s="13">
        <f t="shared" si="61"/>
        <v>227399612860.24033</v>
      </c>
      <c r="N301" s="13">
        <f t="shared" si="62"/>
        <v>-1442661361444.8223</v>
      </c>
      <c r="O301" s="13">
        <f t="shared" si="63"/>
        <v>0</v>
      </c>
    </row>
    <row r="302" spans="2:15" ht="12.75">
      <c r="B302" s="14">
        <v>301</v>
      </c>
      <c r="C302" s="13"/>
      <c r="D302" s="9"/>
      <c r="E302" s="13"/>
      <c r="F302" s="13"/>
      <c r="G302" s="13"/>
      <c r="I302" s="13"/>
      <c r="J302" s="13"/>
      <c r="K302" s="13"/>
      <c r="L302" s="13"/>
      <c r="M302" s="13"/>
      <c r="N302" s="13"/>
      <c r="O302" s="13"/>
    </row>
    <row r="303" spans="2:15" ht="12.75">
      <c r="B303" s="14">
        <v>302</v>
      </c>
      <c r="C303" s="13"/>
      <c r="D303" s="9"/>
      <c r="E303" s="13"/>
      <c r="F303" s="13"/>
      <c r="G303" s="13"/>
      <c r="I303" s="13"/>
      <c r="J303" s="13"/>
      <c r="K303" s="13"/>
      <c r="L303" s="13"/>
      <c r="M303" s="13"/>
      <c r="N303" s="13"/>
      <c r="O303" s="13"/>
    </row>
    <row r="304" spans="2:15" ht="12.75">
      <c r="B304" s="14">
        <v>303</v>
      </c>
      <c r="C304" s="13"/>
      <c r="D304" s="9"/>
      <c r="E304" s="13"/>
      <c r="F304" s="13"/>
      <c r="G304" s="13"/>
      <c r="I304" s="13"/>
      <c r="J304" s="13"/>
      <c r="K304" s="13"/>
      <c r="L304" s="13"/>
      <c r="M304" s="13"/>
      <c r="N304" s="13"/>
      <c r="O304" s="13"/>
    </row>
    <row r="305" spans="2:15" ht="12.75">
      <c r="B305" s="14">
        <v>304</v>
      </c>
      <c r="C305" s="13"/>
      <c r="D305" s="9"/>
      <c r="E305" s="13"/>
      <c r="F305" s="13"/>
      <c r="G305" s="13"/>
      <c r="I305" s="13"/>
      <c r="J305" s="13"/>
      <c r="K305" s="13"/>
      <c r="L305" s="13"/>
      <c r="M305" s="13"/>
      <c r="N305" s="13"/>
      <c r="O305" s="13"/>
    </row>
    <row r="306" spans="2:15" ht="12.75">
      <c r="B306" s="14">
        <v>305</v>
      </c>
      <c r="C306" s="13"/>
      <c r="D306" s="9"/>
      <c r="E306" s="13"/>
      <c r="F306" s="13"/>
      <c r="G306" s="13"/>
      <c r="I306" s="13"/>
      <c r="J306" s="13"/>
      <c r="K306" s="13"/>
      <c r="L306" s="13"/>
      <c r="M306" s="13"/>
      <c r="N306" s="13"/>
      <c r="O306" s="13"/>
    </row>
    <row r="307" spans="2:15" ht="12.75">
      <c r="B307" s="14">
        <v>306</v>
      </c>
      <c r="C307" s="13"/>
      <c r="D307" s="9"/>
      <c r="E307" s="13"/>
      <c r="F307" s="13"/>
      <c r="G307" s="13"/>
      <c r="I307" s="13"/>
      <c r="J307" s="13"/>
      <c r="K307" s="13"/>
      <c r="L307" s="13"/>
      <c r="M307" s="13"/>
      <c r="N307" s="13"/>
      <c r="O307" s="13"/>
    </row>
    <row r="308" spans="2:15" ht="12.75">
      <c r="B308" s="14">
        <v>307</v>
      </c>
      <c r="C308" s="13"/>
      <c r="D308" s="9"/>
      <c r="E308" s="13"/>
      <c r="F308" s="13"/>
      <c r="G308" s="13"/>
      <c r="I308" s="13"/>
      <c r="J308" s="13"/>
      <c r="K308" s="13"/>
      <c r="L308" s="13"/>
      <c r="M308" s="13"/>
      <c r="N308" s="13"/>
      <c r="O308" s="13"/>
    </row>
    <row r="309" spans="2:15" ht="12.75">
      <c r="B309" s="14">
        <v>308</v>
      </c>
      <c r="C309" s="13"/>
      <c r="D309" s="9"/>
      <c r="E309" s="13"/>
      <c r="F309" s="13"/>
      <c r="G309" s="13"/>
      <c r="I309" s="13"/>
      <c r="J309" s="13"/>
      <c r="K309" s="13"/>
      <c r="L309" s="13"/>
      <c r="M309" s="13"/>
      <c r="N309" s="13"/>
      <c r="O309" s="13"/>
    </row>
    <row r="310" spans="2:15" ht="12.75">
      <c r="B310" s="14">
        <v>309</v>
      </c>
      <c r="C310" s="13"/>
      <c r="D310" s="9"/>
      <c r="E310" s="13"/>
      <c r="F310" s="13"/>
      <c r="G310" s="13"/>
      <c r="I310" s="13"/>
      <c r="J310" s="13"/>
      <c r="K310" s="13"/>
      <c r="L310" s="13"/>
      <c r="M310" s="13"/>
      <c r="N310" s="13"/>
      <c r="O310" s="13"/>
    </row>
    <row r="311" spans="2:15" ht="12.75">
      <c r="B311" s="14">
        <v>310</v>
      </c>
      <c r="C311" s="13"/>
      <c r="D311" s="9"/>
      <c r="E311" s="13"/>
      <c r="F311" s="13"/>
      <c r="G311" s="13"/>
      <c r="I311" s="13"/>
      <c r="J311" s="13"/>
      <c r="K311" s="13"/>
      <c r="L311" s="13"/>
      <c r="M311" s="13"/>
      <c r="N311" s="13"/>
      <c r="O311" s="13"/>
    </row>
    <row r="312" spans="2:15" ht="12.75">
      <c r="B312" s="14">
        <v>311</v>
      </c>
      <c r="C312" s="13"/>
      <c r="D312" s="9"/>
      <c r="E312" s="13"/>
      <c r="F312" s="13"/>
      <c r="G312" s="13"/>
      <c r="I312" s="13"/>
      <c r="J312" s="13"/>
      <c r="K312" s="13"/>
      <c r="L312" s="13"/>
      <c r="M312" s="13"/>
      <c r="N312" s="13"/>
      <c r="O312" s="13"/>
    </row>
    <row r="313" spans="2:15" ht="12.75">
      <c r="B313" s="14">
        <v>312</v>
      </c>
      <c r="C313" s="13"/>
      <c r="D313" s="9"/>
      <c r="E313" s="13"/>
      <c r="F313" s="13"/>
      <c r="G313" s="13"/>
      <c r="I313" s="13"/>
      <c r="J313" s="13"/>
      <c r="K313" s="13"/>
      <c r="L313" s="13"/>
      <c r="M313" s="13"/>
      <c r="N313" s="13"/>
      <c r="O313" s="13"/>
    </row>
    <row r="314" spans="2:15" ht="12.75">
      <c r="B314" s="14">
        <v>313</v>
      </c>
      <c r="C314" s="13"/>
      <c r="D314" s="9"/>
      <c r="E314" s="13"/>
      <c r="F314" s="13"/>
      <c r="G314" s="13"/>
      <c r="I314" s="13"/>
      <c r="J314" s="13"/>
      <c r="K314" s="13"/>
      <c r="L314" s="13"/>
      <c r="M314" s="13"/>
      <c r="N314" s="13"/>
      <c r="O314" s="13"/>
    </row>
    <row r="315" spans="2:15" ht="12.75">
      <c r="B315" s="14">
        <v>314</v>
      </c>
      <c r="C315" s="13"/>
      <c r="D315" s="9"/>
      <c r="E315" s="13"/>
      <c r="F315" s="13"/>
      <c r="G315" s="13"/>
      <c r="I315" s="13"/>
      <c r="J315" s="13"/>
      <c r="K315" s="13"/>
      <c r="L315" s="13"/>
      <c r="M315" s="13"/>
      <c r="N315" s="13"/>
      <c r="O315" s="13"/>
    </row>
    <row r="316" spans="2:15" ht="12.75">
      <c r="B316" s="14">
        <v>315</v>
      </c>
      <c r="C316" s="13"/>
      <c r="D316" s="9"/>
      <c r="E316" s="13"/>
      <c r="F316" s="13"/>
      <c r="G316" s="13"/>
      <c r="I316" s="13"/>
      <c r="J316" s="13"/>
      <c r="K316" s="13"/>
      <c r="L316" s="13"/>
      <c r="M316" s="13"/>
      <c r="N316" s="13"/>
      <c r="O316" s="13"/>
    </row>
    <row r="317" spans="2:15" ht="12.75">
      <c r="B317" s="14">
        <v>316</v>
      </c>
      <c r="C317" s="13"/>
      <c r="D317" s="9"/>
      <c r="E317" s="13"/>
      <c r="F317" s="13"/>
      <c r="G317" s="13"/>
      <c r="I317" s="13"/>
      <c r="J317" s="13"/>
      <c r="K317" s="13"/>
      <c r="L317" s="13"/>
      <c r="M317" s="13"/>
      <c r="N317" s="13"/>
      <c r="O317" s="13"/>
    </row>
    <row r="318" spans="2:15" ht="12.75">
      <c r="B318" s="14">
        <v>317</v>
      </c>
      <c r="C318" s="13"/>
      <c r="D318" s="9"/>
      <c r="E318" s="13"/>
      <c r="F318" s="13"/>
      <c r="G318" s="13"/>
      <c r="I318" s="13"/>
      <c r="J318" s="13"/>
      <c r="K318" s="13"/>
      <c r="L318" s="13"/>
      <c r="M318" s="13"/>
      <c r="N318" s="13"/>
      <c r="O318" s="13"/>
    </row>
    <row r="319" spans="2:15" ht="12.75">
      <c r="B319" s="14">
        <v>318</v>
      </c>
      <c r="C319" s="13"/>
      <c r="D319" s="9"/>
      <c r="E319" s="13"/>
      <c r="F319" s="13"/>
      <c r="G319" s="13"/>
      <c r="I319" s="13"/>
      <c r="J319" s="13"/>
      <c r="K319" s="13"/>
      <c r="L319" s="13"/>
      <c r="M319" s="13"/>
      <c r="N319" s="13"/>
      <c r="O319" s="13"/>
    </row>
    <row r="320" spans="2:15" ht="12.75">
      <c r="B320" s="14">
        <v>319</v>
      </c>
      <c r="C320" s="13"/>
      <c r="D320" s="9"/>
      <c r="E320" s="13"/>
      <c r="F320" s="13"/>
      <c r="G320" s="13"/>
      <c r="I320" s="13"/>
      <c r="J320" s="13"/>
      <c r="K320" s="13"/>
      <c r="L320" s="13"/>
      <c r="M320" s="13"/>
      <c r="N320" s="13"/>
      <c r="O320" s="13"/>
    </row>
    <row r="321" spans="2:15" ht="12.75">
      <c r="B321" s="14">
        <v>320</v>
      </c>
      <c r="C321" s="13"/>
      <c r="D321" s="9"/>
      <c r="E321" s="13"/>
      <c r="F321" s="13"/>
      <c r="G321" s="13"/>
      <c r="I321" s="13"/>
      <c r="J321" s="13"/>
      <c r="K321" s="13"/>
      <c r="L321" s="13"/>
      <c r="M321" s="13"/>
      <c r="N321" s="13"/>
      <c r="O321" s="13"/>
    </row>
    <row r="322" spans="2:15" ht="12.75">
      <c r="B322" s="14">
        <v>321</v>
      </c>
      <c r="C322" s="13"/>
      <c r="D322" s="9"/>
      <c r="E322" s="13"/>
      <c r="F322" s="13"/>
      <c r="G322" s="13"/>
      <c r="I322" s="13"/>
      <c r="J322" s="13"/>
      <c r="K322" s="13"/>
      <c r="L322" s="13"/>
      <c r="M322" s="13"/>
      <c r="N322" s="13"/>
      <c r="O322" s="13"/>
    </row>
    <row r="323" spans="2:15" ht="12.75">
      <c r="B323" s="14">
        <v>322</v>
      </c>
      <c r="C323" s="13"/>
      <c r="D323" s="9"/>
      <c r="E323" s="13"/>
      <c r="F323" s="13"/>
      <c r="G323" s="13"/>
      <c r="I323" s="13"/>
      <c r="J323" s="13"/>
      <c r="K323" s="13"/>
      <c r="L323" s="13"/>
      <c r="M323" s="13"/>
      <c r="N323" s="13"/>
      <c r="O323" s="13"/>
    </row>
    <row r="324" spans="2:15" ht="12.75">
      <c r="B324" s="14">
        <v>323</v>
      </c>
      <c r="C324" s="13"/>
      <c r="D324" s="9"/>
      <c r="E324" s="13"/>
      <c r="F324" s="13"/>
      <c r="G324" s="13"/>
      <c r="I324" s="13"/>
      <c r="J324" s="13"/>
      <c r="K324" s="13"/>
      <c r="L324" s="13"/>
      <c r="M324" s="13"/>
      <c r="N324" s="13"/>
      <c r="O324" s="13"/>
    </row>
    <row r="325" spans="2:15" ht="12.75">
      <c r="B325" s="14">
        <v>324</v>
      </c>
      <c r="C325" s="13"/>
      <c r="D325" s="9"/>
      <c r="E325" s="13"/>
      <c r="F325" s="13"/>
      <c r="G325" s="13"/>
      <c r="I325" s="13"/>
      <c r="J325" s="13"/>
      <c r="K325" s="13"/>
      <c r="L325" s="13"/>
      <c r="M325" s="13"/>
      <c r="N325" s="13"/>
      <c r="O325" s="13"/>
    </row>
    <row r="326" spans="2:15" ht="12.75">
      <c r="B326" s="14">
        <v>325</v>
      </c>
      <c r="C326" s="13"/>
      <c r="D326" s="9"/>
      <c r="E326" s="13"/>
      <c r="F326" s="13"/>
      <c r="G326" s="13"/>
      <c r="I326" s="13"/>
      <c r="J326" s="13"/>
      <c r="K326" s="13"/>
      <c r="L326" s="13"/>
      <c r="M326" s="13"/>
      <c r="N326" s="13"/>
      <c r="O326" s="13"/>
    </row>
    <row r="327" spans="2:15" ht="12.75">
      <c r="B327" s="14">
        <v>326</v>
      </c>
      <c r="C327" s="13"/>
      <c r="D327" s="9"/>
      <c r="E327" s="13"/>
      <c r="F327" s="13"/>
      <c r="G327" s="13"/>
      <c r="I327" s="13"/>
      <c r="J327" s="13"/>
      <c r="K327" s="13"/>
      <c r="L327" s="13"/>
      <c r="M327" s="13"/>
      <c r="N327" s="13"/>
      <c r="O327" s="13"/>
    </row>
    <row r="328" spans="2:15" ht="12.75">
      <c r="B328" s="14">
        <v>327</v>
      </c>
      <c r="C328" s="13"/>
      <c r="D328" s="9"/>
      <c r="E328" s="13"/>
      <c r="F328" s="13"/>
      <c r="G328" s="13"/>
      <c r="I328" s="13"/>
      <c r="J328" s="13"/>
      <c r="K328" s="13"/>
      <c r="L328" s="13"/>
      <c r="M328" s="13"/>
      <c r="N328" s="13"/>
      <c r="O328" s="13"/>
    </row>
    <row r="329" spans="2:15" ht="12.75">
      <c r="B329" s="14">
        <v>328</v>
      </c>
      <c r="C329" s="13"/>
      <c r="D329" s="9"/>
      <c r="E329" s="13"/>
      <c r="F329" s="13"/>
      <c r="G329" s="13"/>
      <c r="I329" s="13"/>
      <c r="J329" s="13"/>
      <c r="K329" s="13"/>
      <c r="L329" s="13"/>
      <c r="M329" s="13"/>
      <c r="N329" s="13"/>
      <c r="O329" s="13"/>
    </row>
    <row r="330" spans="2:15" ht="12.75">
      <c r="B330" s="14">
        <v>329</v>
      </c>
      <c r="C330" s="13"/>
      <c r="D330" s="9"/>
      <c r="E330" s="13"/>
      <c r="F330" s="13"/>
      <c r="G330" s="13"/>
      <c r="I330" s="13"/>
      <c r="J330" s="13"/>
      <c r="K330" s="13"/>
      <c r="L330" s="13"/>
      <c r="M330" s="13"/>
      <c r="N330" s="13"/>
      <c r="O330" s="13"/>
    </row>
    <row r="331" spans="2:15" ht="12.75">
      <c r="B331" s="14">
        <v>330</v>
      </c>
      <c r="C331" s="13"/>
      <c r="D331" s="9"/>
      <c r="E331" s="13"/>
      <c r="F331" s="13"/>
      <c r="G331" s="13"/>
      <c r="I331" s="13"/>
      <c r="J331" s="13"/>
      <c r="K331" s="13"/>
      <c r="L331" s="13"/>
      <c r="M331" s="13"/>
      <c r="N331" s="13"/>
      <c r="O331" s="13"/>
    </row>
    <row r="332" spans="2:15" ht="12.75">
      <c r="B332" s="14">
        <v>331</v>
      </c>
      <c r="C332" s="13"/>
      <c r="D332" s="9"/>
      <c r="E332" s="13"/>
      <c r="F332" s="13"/>
      <c r="G332" s="13"/>
      <c r="I332" s="13"/>
      <c r="J332" s="13"/>
      <c r="K332" s="13"/>
      <c r="L332" s="13"/>
      <c r="M332" s="13"/>
      <c r="N332" s="13"/>
      <c r="O332" s="13"/>
    </row>
    <row r="333" spans="2:15" ht="12.75">
      <c r="B333" s="14">
        <v>332</v>
      </c>
      <c r="C333" s="13"/>
      <c r="D333" s="9"/>
      <c r="E333" s="13"/>
      <c r="F333" s="13"/>
      <c r="G333" s="13"/>
      <c r="I333" s="13"/>
      <c r="J333" s="13"/>
      <c r="K333" s="13"/>
      <c r="L333" s="13"/>
      <c r="M333" s="13"/>
      <c r="N333" s="13"/>
      <c r="O333" s="13"/>
    </row>
    <row r="334" spans="2:15" ht="12.75">
      <c r="B334" s="14">
        <v>333</v>
      </c>
      <c r="C334" s="13"/>
      <c r="D334" s="9"/>
      <c r="E334" s="13"/>
      <c r="F334" s="13"/>
      <c r="G334" s="13"/>
      <c r="I334" s="13"/>
      <c r="J334" s="13"/>
      <c r="K334" s="13"/>
      <c r="L334" s="13"/>
      <c r="M334" s="13"/>
      <c r="N334" s="13"/>
      <c r="O334" s="13"/>
    </row>
    <row r="335" spans="2:15" ht="12.75">
      <c r="B335" s="14">
        <v>334</v>
      </c>
      <c r="C335" s="13"/>
      <c r="D335" s="9"/>
      <c r="E335" s="13"/>
      <c r="F335" s="13"/>
      <c r="G335" s="13"/>
      <c r="I335" s="13"/>
      <c r="J335" s="13"/>
      <c r="K335" s="13"/>
      <c r="L335" s="13"/>
      <c r="M335" s="13"/>
      <c r="N335" s="13"/>
      <c r="O335" s="13"/>
    </row>
    <row r="336" spans="2:15" ht="12.75">
      <c r="B336" s="14">
        <v>335</v>
      </c>
      <c r="C336" s="13"/>
      <c r="D336" s="9"/>
      <c r="E336" s="13"/>
      <c r="F336" s="13"/>
      <c r="G336" s="13"/>
      <c r="I336" s="13"/>
      <c r="J336" s="13"/>
      <c r="K336" s="13"/>
      <c r="L336" s="13"/>
      <c r="M336" s="13"/>
      <c r="N336" s="13"/>
      <c r="O336" s="13"/>
    </row>
    <row r="337" spans="2:15" ht="12.75">
      <c r="B337" s="14">
        <v>336</v>
      </c>
      <c r="C337" s="13"/>
      <c r="D337" s="9"/>
      <c r="E337" s="13"/>
      <c r="F337" s="13"/>
      <c r="G337" s="13"/>
      <c r="I337" s="13"/>
      <c r="J337" s="13"/>
      <c r="K337" s="13"/>
      <c r="L337" s="13"/>
      <c r="M337" s="13"/>
      <c r="N337" s="13"/>
      <c r="O337" s="13"/>
    </row>
    <row r="338" spans="2:15" ht="12.75">
      <c r="B338" s="14">
        <v>337</v>
      </c>
      <c r="C338" s="13"/>
      <c r="D338" s="9"/>
      <c r="E338" s="13"/>
      <c r="F338" s="13"/>
      <c r="G338" s="13"/>
      <c r="I338" s="13"/>
      <c r="J338" s="13"/>
      <c r="K338" s="13"/>
      <c r="L338" s="13"/>
      <c r="M338" s="13"/>
      <c r="N338" s="13"/>
      <c r="O338" s="13"/>
    </row>
    <row r="339" spans="2:15" ht="12.75">
      <c r="B339" s="14">
        <v>338</v>
      </c>
      <c r="C339" s="13"/>
      <c r="D339" s="9"/>
      <c r="E339" s="13"/>
      <c r="F339" s="13"/>
      <c r="G339" s="13"/>
      <c r="I339" s="13"/>
      <c r="J339" s="13"/>
      <c r="K339" s="13"/>
      <c r="L339" s="13"/>
      <c r="M339" s="13"/>
      <c r="N339" s="13"/>
      <c r="O339" s="13"/>
    </row>
    <row r="340" spans="2:15" ht="12.75">
      <c r="B340" s="14">
        <v>339</v>
      </c>
      <c r="C340" s="13"/>
      <c r="D340" s="9"/>
      <c r="E340" s="13"/>
      <c r="F340" s="13"/>
      <c r="G340" s="13"/>
      <c r="I340" s="13"/>
      <c r="J340" s="13"/>
      <c r="K340" s="13"/>
      <c r="L340" s="13"/>
      <c r="M340" s="13"/>
      <c r="N340" s="13"/>
      <c r="O340" s="13"/>
    </row>
    <row r="341" spans="2:15" ht="12.75">
      <c r="B341" s="14">
        <v>340</v>
      </c>
      <c r="C341" s="13"/>
      <c r="D341" s="9"/>
      <c r="E341" s="13"/>
      <c r="F341" s="13"/>
      <c r="G341" s="13"/>
      <c r="I341" s="13"/>
      <c r="J341" s="13"/>
      <c r="K341" s="13"/>
      <c r="L341" s="13"/>
      <c r="M341" s="13"/>
      <c r="N341" s="13"/>
      <c r="O341" s="13"/>
    </row>
    <row r="342" spans="2:15" ht="12.75">
      <c r="B342" s="14">
        <v>341</v>
      </c>
      <c r="C342" s="13"/>
      <c r="D342" s="9"/>
      <c r="E342" s="13"/>
      <c r="F342" s="13"/>
      <c r="G342" s="13"/>
      <c r="I342" s="13"/>
      <c r="J342" s="13"/>
      <c r="K342" s="13"/>
      <c r="L342" s="13"/>
      <c r="M342" s="13"/>
      <c r="N342" s="13"/>
      <c r="O342" s="13"/>
    </row>
    <row r="343" spans="2:15" ht="12.75">
      <c r="B343" s="14">
        <v>342</v>
      </c>
      <c r="C343" s="13"/>
      <c r="D343" s="9"/>
      <c r="E343" s="13"/>
      <c r="F343" s="13"/>
      <c r="G343" s="13"/>
      <c r="I343" s="13"/>
      <c r="J343" s="13"/>
      <c r="K343" s="13"/>
      <c r="L343" s="13"/>
      <c r="M343" s="13"/>
      <c r="N343" s="13"/>
      <c r="O343" s="13"/>
    </row>
    <row r="344" spans="2:15" ht="12.75">
      <c r="B344" s="14">
        <v>343</v>
      </c>
      <c r="C344" s="13"/>
      <c r="D344" s="9"/>
      <c r="E344" s="13"/>
      <c r="F344" s="13"/>
      <c r="G344" s="13"/>
      <c r="I344" s="13"/>
      <c r="J344" s="13"/>
      <c r="K344" s="13"/>
      <c r="L344" s="13"/>
      <c r="M344" s="13"/>
      <c r="N344" s="13"/>
      <c r="O344" s="13"/>
    </row>
    <row r="345" spans="2:15" ht="12.75">
      <c r="B345" s="14">
        <v>344</v>
      </c>
      <c r="C345" s="13"/>
      <c r="D345" s="9"/>
      <c r="E345" s="13"/>
      <c r="F345" s="13"/>
      <c r="G345" s="13"/>
      <c r="I345" s="13"/>
      <c r="J345" s="13"/>
      <c r="K345" s="13"/>
      <c r="L345" s="13"/>
      <c r="M345" s="13"/>
      <c r="N345" s="13"/>
      <c r="O345" s="13"/>
    </row>
    <row r="346" spans="2:15" ht="12.75">
      <c r="B346" s="14">
        <v>345</v>
      </c>
      <c r="C346" s="13"/>
      <c r="D346" s="9"/>
      <c r="E346" s="13"/>
      <c r="F346" s="13"/>
      <c r="G346" s="13"/>
      <c r="I346" s="13"/>
      <c r="J346" s="13"/>
      <c r="K346" s="13"/>
      <c r="L346" s="13"/>
      <c r="M346" s="13"/>
      <c r="N346" s="13"/>
      <c r="O346" s="13"/>
    </row>
    <row r="347" spans="2:15" ht="12.75">
      <c r="B347" s="14">
        <v>346</v>
      </c>
      <c r="C347" s="13"/>
      <c r="D347" s="9"/>
      <c r="E347" s="13"/>
      <c r="F347" s="13"/>
      <c r="G347" s="13"/>
      <c r="I347" s="13"/>
      <c r="J347" s="13"/>
      <c r="K347" s="13"/>
      <c r="L347" s="13"/>
      <c r="M347" s="13"/>
      <c r="N347" s="13"/>
      <c r="O347" s="13"/>
    </row>
    <row r="348" spans="2:15" ht="12.75">
      <c r="B348" s="14">
        <v>347</v>
      </c>
      <c r="C348" s="13"/>
      <c r="D348" s="9"/>
      <c r="E348" s="13"/>
      <c r="F348" s="13"/>
      <c r="G348" s="13"/>
      <c r="I348" s="13"/>
      <c r="J348" s="13"/>
      <c r="K348" s="13"/>
      <c r="L348" s="13"/>
      <c r="M348" s="13"/>
      <c r="N348" s="13"/>
      <c r="O348" s="13"/>
    </row>
    <row r="349" spans="2:15" ht="12.75">
      <c r="B349" s="14">
        <v>348</v>
      </c>
      <c r="C349" s="13"/>
      <c r="D349" s="9"/>
      <c r="E349" s="13"/>
      <c r="F349" s="13"/>
      <c r="G349" s="13"/>
      <c r="I349" s="13"/>
      <c r="J349" s="13"/>
      <c r="K349" s="13"/>
      <c r="L349" s="13"/>
      <c r="M349" s="13"/>
      <c r="N349" s="13"/>
      <c r="O349" s="13"/>
    </row>
    <row r="350" spans="2:15" ht="12.75">
      <c r="B350" s="14">
        <v>349</v>
      </c>
      <c r="C350" s="13"/>
      <c r="D350" s="9"/>
      <c r="E350" s="13"/>
      <c r="F350" s="13"/>
      <c r="G350" s="13"/>
      <c r="I350" s="13"/>
      <c r="J350" s="13"/>
      <c r="K350" s="13"/>
      <c r="L350" s="13"/>
      <c r="M350" s="13"/>
      <c r="N350" s="13"/>
      <c r="O350" s="13"/>
    </row>
    <row r="351" spans="2:15" ht="12.75">
      <c r="B351" s="14">
        <v>350</v>
      </c>
      <c r="C351" s="13"/>
      <c r="D351" s="9"/>
      <c r="E351" s="13"/>
      <c r="F351" s="13"/>
      <c r="G351" s="13"/>
      <c r="I351" s="13"/>
      <c r="J351" s="13"/>
      <c r="K351" s="13"/>
      <c r="L351" s="13"/>
      <c r="M351" s="13"/>
      <c r="N351" s="13"/>
      <c r="O351" s="13"/>
    </row>
    <row r="352" spans="2:15" ht="12.75">
      <c r="B352" s="14">
        <v>351</v>
      </c>
      <c r="C352" s="13"/>
      <c r="D352" s="9"/>
      <c r="E352" s="13"/>
      <c r="F352" s="13"/>
      <c r="G352" s="13"/>
      <c r="I352" s="13"/>
      <c r="J352" s="13"/>
      <c r="K352" s="13"/>
      <c r="L352" s="13"/>
      <c r="M352" s="13"/>
      <c r="N352" s="13"/>
      <c r="O352" s="13"/>
    </row>
    <row r="353" spans="2:15" ht="12.75">
      <c r="B353" s="14">
        <v>352</v>
      </c>
      <c r="C353" s="13"/>
      <c r="D353" s="9"/>
      <c r="E353" s="13"/>
      <c r="F353" s="13"/>
      <c r="G353" s="13"/>
      <c r="I353" s="13"/>
      <c r="J353" s="13"/>
      <c r="K353" s="13"/>
      <c r="L353" s="13"/>
      <c r="M353" s="13"/>
      <c r="N353" s="13"/>
      <c r="O353" s="13"/>
    </row>
    <row r="354" spans="2:15" ht="12.75">
      <c r="B354" s="14">
        <v>353</v>
      </c>
      <c r="C354" s="13"/>
      <c r="D354" s="9"/>
      <c r="E354" s="13"/>
      <c r="F354" s="13"/>
      <c r="G354" s="13"/>
      <c r="I354" s="13"/>
      <c r="J354" s="13"/>
      <c r="K354" s="13"/>
      <c r="L354" s="13"/>
      <c r="M354" s="13"/>
      <c r="N354" s="13"/>
      <c r="O354" s="13"/>
    </row>
    <row r="355" spans="2:15" ht="12.75">
      <c r="B355" s="14">
        <v>354</v>
      </c>
      <c r="C355" s="13"/>
      <c r="D355" s="9"/>
      <c r="E355" s="13"/>
      <c r="F355" s="13"/>
      <c r="G355" s="13"/>
      <c r="I355" s="13"/>
      <c r="J355" s="13"/>
      <c r="K355" s="13"/>
      <c r="L355" s="13"/>
      <c r="M355" s="13"/>
      <c r="N355" s="13"/>
      <c r="O355" s="13"/>
    </row>
    <row r="356" spans="2:15" ht="12.75">
      <c r="B356" s="14">
        <v>355</v>
      </c>
      <c r="C356" s="13"/>
      <c r="D356" s="9"/>
      <c r="E356" s="13"/>
      <c r="F356" s="13"/>
      <c r="G356" s="13"/>
      <c r="I356" s="13"/>
      <c r="J356" s="13"/>
      <c r="K356" s="13"/>
      <c r="L356" s="13"/>
      <c r="M356" s="13"/>
      <c r="N356" s="13"/>
      <c r="O356" s="13"/>
    </row>
    <row r="357" spans="2:15" ht="12.75">
      <c r="B357" s="14">
        <v>356</v>
      </c>
      <c r="C357" s="13"/>
      <c r="D357" s="9"/>
      <c r="E357" s="13"/>
      <c r="F357" s="13"/>
      <c r="G357" s="13"/>
      <c r="I357" s="13"/>
      <c r="J357" s="13"/>
      <c r="K357" s="13"/>
      <c r="L357" s="13"/>
      <c r="M357" s="13"/>
      <c r="N357" s="13"/>
      <c r="O357" s="13"/>
    </row>
    <row r="358" spans="2:15" ht="12.75">
      <c r="B358" s="14">
        <v>357</v>
      </c>
      <c r="C358" s="13"/>
      <c r="D358" s="9"/>
      <c r="E358" s="13"/>
      <c r="F358" s="13"/>
      <c r="G358" s="13"/>
      <c r="I358" s="13"/>
      <c r="J358" s="13"/>
      <c r="K358" s="13"/>
      <c r="L358" s="13"/>
      <c r="M358" s="13"/>
      <c r="N358" s="13"/>
      <c r="O358" s="13"/>
    </row>
    <row r="359" ht="12.75">
      <c r="B359" s="14">
        <v>358</v>
      </c>
    </row>
    <row r="360" ht="12.75">
      <c r="B360" s="14">
        <v>359</v>
      </c>
    </row>
    <row r="361" ht="12.75">
      <c r="B361" s="14">
        <v>360</v>
      </c>
    </row>
    <row r="362" ht="12.75">
      <c r="B362" s="14">
        <v>361</v>
      </c>
    </row>
    <row r="363" ht="12.75">
      <c r="B363" s="14">
        <v>362</v>
      </c>
    </row>
    <row r="364" ht="12.75">
      <c r="B364" s="14">
        <v>363</v>
      </c>
    </row>
    <row r="365" ht="12.75">
      <c r="B365" s="14">
        <v>364</v>
      </c>
    </row>
    <row r="366" ht="12.75">
      <c r="B366" s="14">
        <v>365</v>
      </c>
    </row>
    <row r="367" ht="12.75">
      <c r="B367" s="14">
        <v>366</v>
      </c>
    </row>
    <row r="368" ht="12.75">
      <c r="B368" s="14">
        <v>367</v>
      </c>
    </row>
    <row r="369" ht="12.75">
      <c r="B369" s="14">
        <v>368</v>
      </c>
    </row>
    <row r="370" ht="12.75">
      <c r="B370" s="14">
        <v>369</v>
      </c>
    </row>
    <row r="371" ht="12.75">
      <c r="B371" s="14">
        <v>370</v>
      </c>
    </row>
    <row r="372" ht="12.75">
      <c r="B372" s="14">
        <v>371</v>
      </c>
    </row>
    <row r="373" ht="12.75">
      <c r="B373" s="14">
        <v>372</v>
      </c>
    </row>
    <row r="374" ht="12.75">
      <c r="B374" s="14">
        <v>373</v>
      </c>
    </row>
    <row r="375" ht="12.75">
      <c r="B375" s="14">
        <v>374</v>
      </c>
    </row>
    <row r="376" ht="12.75">
      <c r="B376" s="14">
        <v>375</v>
      </c>
    </row>
    <row r="377" ht="12.75">
      <c r="B377" s="14">
        <v>376</v>
      </c>
    </row>
    <row r="378" ht="12.75">
      <c r="B378" s="14">
        <v>377</v>
      </c>
    </row>
    <row r="379" ht="12.75">
      <c r="B379" s="14">
        <v>378</v>
      </c>
    </row>
    <row r="380" ht="12.75">
      <c r="B380" s="14">
        <v>379</v>
      </c>
    </row>
    <row r="381" ht="12.75">
      <c r="B381" s="14">
        <v>380</v>
      </c>
    </row>
    <row r="382" ht="12.75">
      <c r="B382" s="14">
        <v>381</v>
      </c>
    </row>
    <row r="383" ht="12.75">
      <c r="B383" s="14">
        <v>382</v>
      </c>
    </row>
    <row r="384" ht="12.75">
      <c r="B384" s="14">
        <v>383</v>
      </c>
    </row>
    <row r="385" ht="12.75">
      <c r="B385" s="14">
        <v>384</v>
      </c>
    </row>
    <row r="386" ht="12.75">
      <c r="B386" s="14">
        <v>385</v>
      </c>
    </row>
    <row r="387" ht="12.75">
      <c r="B387" s="14">
        <v>386</v>
      </c>
    </row>
    <row r="388" ht="12.75">
      <c r="B388" s="14">
        <v>387</v>
      </c>
    </row>
    <row r="389" ht="12.75">
      <c r="B389" s="14">
        <v>388</v>
      </c>
    </row>
    <row r="390" ht="12.75">
      <c r="B390" s="14">
        <v>389</v>
      </c>
    </row>
    <row r="391" ht="12.75">
      <c r="B391" s="14">
        <v>390</v>
      </c>
    </row>
    <row r="392" ht="12.75">
      <c r="B392" s="14">
        <v>391</v>
      </c>
    </row>
    <row r="393" ht="12.75">
      <c r="B393" s="14">
        <v>392</v>
      </c>
    </row>
    <row r="394" ht="12.75">
      <c r="B394" s="14">
        <v>393</v>
      </c>
    </row>
    <row r="395" ht="12.75">
      <c r="B395" s="14">
        <v>394</v>
      </c>
    </row>
    <row r="396" ht="12.75">
      <c r="B396" s="14">
        <v>395</v>
      </c>
    </row>
    <row r="397" ht="12.75">
      <c r="B397" s="14">
        <v>396</v>
      </c>
    </row>
    <row r="398" ht="12.75">
      <c r="B398" s="14">
        <v>397</v>
      </c>
    </row>
    <row r="399" ht="12.75">
      <c r="B399" s="14">
        <v>398</v>
      </c>
    </row>
    <row r="400" ht="12.75">
      <c r="B400" s="14">
        <v>399</v>
      </c>
    </row>
    <row r="401" ht="12.75">
      <c r="B401" s="14">
        <v>400</v>
      </c>
    </row>
    <row r="402" ht="12.75">
      <c r="B402" s="14">
        <v>401</v>
      </c>
    </row>
    <row r="403" ht="12.75">
      <c r="B403" s="14">
        <v>402</v>
      </c>
    </row>
    <row r="404" ht="12.75">
      <c r="B404" s="14">
        <v>403</v>
      </c>
    </row>
    <row r="405" ht="12.75">
      <c r="B405" s="14">
        <v>404</v>
      </c>
    </row>
    <row r="406" ht="12.75">
      <c r="B406" s="14">
        <v>405</v>
      </c>
    </row>
    <row r="407" ht="12.75">
      <c r="B407" s="14">
        <v>406</v>
      </c>
    </row>
    <row r="408" ht="12.75">
      <c r="B408" s="14">
        <v>407</v>
      </c>
    </row>
    <row r="409" ht="12.75">
      <c r="B409" s="14">
        <v>408</v>
      </c>
    </row>
    <row r="410" ht="12.75">
      <c r="B410" s="14">
        <v>409</v>
      </c>
    </row>
    <row r="411" ht="12.75">
      <c r="B411" s="14">
        <v>410</v>
      </c>
    </row>
    <row r="412" ht="12.75">
      <c r="B412" s="14">
        <v>411</v>
      </c>
    </row>
    <row r="413" ht="12.75">
      <c r="B413" s="14">
        <v>412</v>
      </c>
    </row>
    <row r="414" ht="12.75">
      <c r="B414" s="14">
        <v>413</v>
      </c>
    </row>
    <row r="415" ht="12.75">
      <c r="B415" s="14">
        <v>414</v>
      </c>
    </row>
    <row r="416" ht="12.75">
      <c r="B416" s="14">
        <v>415</v>
      </c>
    </row>
    <row r="417" ht="12.75">
      <c r="B417" s="14">
        <v>416</v>
      </c>
    </row>
    <row r="418" ht="12.75">
      <c r="B418" s="14">
        <v>417</v>
      </c>
    </row>
    <row r="419" ht="12.75">
      <c r="B419" s="14">
        <v>418</v>
      </c>
    </row>
    <row r="420" ht="12.75">
      <c r="B420" s="14">
        <v>419</v>
      </c>
    </row>
    <row r="421" ht="12.75">
      <c r="B421" s="14">
        <v>420</v>
      </c>
    </row>
    <row r="422" ht="12.75">
      <c r="B422" s="14">
        <v>421</v>
      </c>
    </row>
    <row r="423" ht="12.75">
      <c r="B423" s="14">
        <v>422</v>
      </c>
    </row>
    <row r="424" ht="12.75">
      <c r="B424" s="14">
        <v>423</v>
      </c>
    </row>
    <row r="425" ht="12.75">
      <c r="B425" s="14">
        <v>424</v>
      </c>
    </row>
    <row r="426" ht="12.75">
      <c r="B426" s="14">
        <v>425</v>
      </c>
    </row>
    <row r="427" ht="12.75">
      <c r="B427" s="14">
        <v>426</v>
      </c>
    </row>
    <row r="428" ht="12.75">
      <c r="B428" s="14">
        <v>427</v>
      </c>
    </row>
    <row r="429" ht="12.75">
      <c r="B429" s="14">
        <v>428</v>
      </c>
    </row>
    <row r="430" ht="12.75">
      <c r="B430" s="14">
        <v>429</v>
      </c>
    </row>
    <row r="431" ht="12.75">
      <c r="B431" s="14">
        <v>430</v>
      </c>
    </row>
    <row r="432" ht="12.75">
      <c r="B432" s="14">
        <v>431</v>
      </c>
    </row>
    <row r="433" ht="12.75">
      <c r="B433" s="14">
        <v>432</v>
      </c>
    </row>
    <row r="434" ht="12.75">
      <c r="B434" s="14">
        <v>433</v>
      </c>
    </row>
    <row r="435" ht="12.75">
      <c r="B435" s="14">
        <v>434</v>
      </c>
    </row>
    <row r="436" ht="12.75">
      <c r="B436" s="14">
        <v>435</v>
      </c>
    </row>
    <row r="437" ht="12.75">
      <c r="B437" s="14">
        <v>436</v>
      </c>
    </row>
    <row r="438" ht="12.75">
      <c r="B438" s="14">
        <v>437</v>
      </c>
    </row>
    <row r="439" ht="12.75">
      <c r="B439" s="14">
        <v>438</v>
      </c>
    </row>
    <row r="440" ht="12.75">
      <c r="B440" s="14">
        <v>439</v>
      </c>
    </row>
    <row r="441" ht="12.75">
      <c r="B441" s="14">
        <v>440</v>
      </c>
    </row>
    <row r="442" ht="12.75">
      <c r="B442" s="14">
        <v>441</v>
      </c>
    </row>
    <row r="443" ht="12.75">
      <c r="B443" s="14">
        <v>442</v>
      </c>
    </row>
    <row r="444" ht="12.75">
      <c r="B444" s="14">
        <v>443</v>
      </c>
    </row>
    <row r="445" ht="12.75">
      <c r="B445" s="14">
        <v>444</v>
      </c>
    </row>
    <row r="446" ht="12.75">
      <c r="B446" s="14">
        <v>445</v>
      </c>
    </row>
    <row r="447" ht="12.75">
      <c r="B447" s="14">
        <v>446</v>
      </c>
    </row>
    <row r="448" ht="12.75">
      <c r="B448" s="14">
        <v>447</v>
      </c>
    </row>
    <row r="449" ht="12.75">
      <c r="B449" s="14">
        <v>448</v>
      </c>
    </row>
    <row r="450" ht="12.75">
      <c r="B450" s="14">
        <v>449</v>
      </c>
    </row>
    <row r="451" ht="12.75">
      <c r="B451" s="14">
        <v>450</v>
      </c>
    </row>
    <row r="452" ht="12.75">
      <c r="B452" s="14">
        <v>451</v>
      </c>
    </row>
    <row r="453" ht="12.75">
      <c r="B453" s="14">
        <v>452</v>
      </c>
    </row>
    <row r="454" ht="12.75">
      <c r="B454" s="14">
        <v>453</v>
      </c>
    </row>
    <row r="455" ht="12.75">
      <c r="B455" s="14">
        <v>454</v>
      </c>
    </row>
    <row r="456" ht="12.75">
      <c r="B456" s="14">
        <v>455</v>
      </c>
    </row>
    <row r="457" ht="12.75">
      <c r="B457" s="14">
        <v>456</v>
      </c>
    </row>
    <row r="458" ht="12.75">
      <c r="B458" s="14">
        <v>457</v>
      </c>
    </row>
    <row r="459" ht="12.75">
      <c r="B459" s="14">
        <v>458</v>
      </c>
    </row>
    <row r="460" ht="12.75">
      <c r="B460" s="14">
        <v>459</v>
      </c>
    </row>
    <row r="461" ht="12.75">
      <c r="B461" s="14">
        <v>460</v>
      </c>
    </row>
    <row r="462" ht="12.75">
      <c r="B462" s="14">
        <v>461</v>
      </c>
    </row>
    <row r="463" ht="12.75">
      <c r="B463" s="14">
        <v>462</v>
      </c>
    </row>
    <row r="464" ht="12.75">
      <c r="B464" s="14">
        <v>463</v>
      </c>
    </row>
    <row r="465" ht="12.75">
      <c r="B465" s="14">
        <v>464</v>
      </c>
    </row>
    <row r="466" ht="12.75">
      <c r="B466" s="14">
        <v>465</v>
      </c>
    </row>
    <row r="467" ht="12.75">
      <c r="B467" s="14">
        <v>466</v>
      </c>
    </row>
    <row r="468" ht="12.75">
      <c r="B468" s="14">
        <v>467</v>
      </c>
    </row>
    <row r="469" ht="12.75">
      <c r="B469" s="14">
        <v>468</v>
      </c>
    </row>
    <row r="470" ht="12.75">
      <c r="B470" s="14">
        <v>469</v>
      </c>
    </row>
    <row r="471" ht="12.75">
      <c r="B471" s="14">
        <v>470</v>
      </c>
    </row>
    <row r="472" ht="12.75">
      <c r="B472" s="14">
        <v>471</v>
      </c>
    </row>
    <row r="473" ht="12.75">
      <c r="B473" s="14">
        <v>472</v>
      </c>
    </row>
    <row r="474" ht="12.75">
      <c r="B474" s="14">
        <v>473</v>
      </c>
    </row>
    <row r="475" ht="12.75">
      <c r="B475" s="14">
        <v>474</v>
      </c>
    </row>
    <row r="476" ht="12.75">
      <c r="B476" s="14">
        <v>475</v>
      </c>
    </row>
    <row r="477" ht="12.75">
      <c r="B477" s="14">
        <v>476</v>
      </c>
    </row>
    <row r="478" ht="12.75">
      <c r="B478" s="14">
        <v>477</v>
      </c>
    </row>
    <row r="479" ht="12.75">
      <c r="B479" s="14">
        <v>478</v>
      </c>
    </row>
    <row r="480" ht="12.75">
      <c r="B480" s="14">
        <v>479</v>
      </c>
    </row>
    <row r="481" ht="12.75">
      <c r="B481" s="14">
        <v>480</v>
      </c>
    </row>
    <row r="482" ht="12.75">
      <c r="B482" s="14">
        <v>481</v>
      </c>
    </row>
    <row r="483" ht="12.75">
      <c r="B483" s="14">
        <v>482</v>
      </c>
    </row>
    <row r="484" ht="12.75">
      <c r="B484" s="14">
        <v>483</v>
      </c>
    </row>
    <row r="485" ht="12.75">
      <c r="B485" s="14">
        <v>484</v>
      </c>
    </row>
    <row r="486" ht="12.75">
      <c r="B486" s="14">
        <v>485</v>
      </c>
    </row>
    <row r="487" ht="12.75">
      <c r="B487" s="14">
        <v>486</v>
      </c>
    </row>
    <row r="488" ht="12.75">
      <c r="B488" s="14">
        <v>487</v>
      </c>
    </row>
    <row r="489" ht="12.75">
      <c r="B489" s="14">
        <v>488</v>
      </c>
    </row>
    <row r="490" ht="12.75">
      <c r="B490" s="14">
        <v>489</v>
      </c>
    </row>
    <row r="491" ht="12.75">
      <c r="B491" s="14">
        <v>490</v>
      </c>
    </row>
    <row r="492" ht="12.75">
      <c r="B492" s="14">
        <v>491</v>
      </c>
    </row>
    <row r="493" ht="12.75">
      <c r="B493" s="14">
        <v>492</v>
      </c>
    </row>
    <row r="494" ht="12.75">
      <c r="B494" s="14">
        <v>493</v>
      </c>
    </row>
    <row r="495" ht="12.75">
      <c r="B495" s="14">
        <v>494</v>
      </c>
    </row>
    <row r="496" ht="12.75">
      <c r="B496" s="14">
        <v>495</v>
      </c>
    </row>
    <row r="497" ht="12.75">
      <c r="B497" s="14">
        <v>496</v>
      </c>
    </row>
    <row r="498" ht="12.75">
      <c r="B498" s="14">
        <v>497</v>
      </c>
    </row>
    <row r="499" ht="12.75">
      <c r="B499" s="14">
        <v>498</v>
      </c>
    </row>
    <row r="500" ht="12.75">
      <c r="B500" s="14">
        <v>499</v>
      </c>
    </row>
    <row r="501" ht="12.75">
      <c r="B501" s="14">
        <v>500</v>
      </c>
    </row>
    <row r="502" ht="12.75">
      <c r="B502" s="14">
        <v>501</v>
      </c>
    </row>
    <row r="503" ht="12.75">
      <c r="B503" s="14">
        <v>502</v>
      </c>
    </row>
    <row r="504" ht="12.75">
      <c r="B504" s="14">
        <v>503</v>
      </c>
    </row>
    <row r="505" ht="12.75">
      <c r="B505" s="14">
        <v>504</v>
      </c>
    </row>
    <row r="506" ht="12.75">
      <c r="B506" s="14">
        <v>505</v>
      </c>
    </row>
    <row r="507" ht="12.75">
      <c r="B507" s="14">
        <v>506</v>
      </c>
    </row>
    <row r="508" ht="12.75">
      <c r="B508" s="14">
        <v>507</v>
      </c>
    </row>
    <row r="509" ht="12.75">
      <c r="B509" s="14">
        <v>508</v>
      </c>
    </row>
    <row r="510" ht="12.75">
      <c r="B510" s="14">
        <v>509</v>
      </c>
    </row>
    <row r="511" ht="12.75">
      <c r="B511" s="14">
        <v>510</v>
      </c>
    </row>
    <row r="512" ht="12.75">
      <c r="B512" s="14">
        <v>511</v>
      </c>
    </row>
    <row r="513" ht="12.75">
      <c r="B513" s="14">
        <v>512</v>
      </c>
    </row>
    <row r="514" ht="12.75">
      <c r="B514" s="14">
        <v>513</v>
      </c>
    </row>
    <row r="515" ht="12.75">
      <c r="B515" s="14">
        <v>514</v>
      </c>
    </row>
    <row r="516" ht="12.75">
      <c r="B516" s="14">
        <v>515</v>
      </c>
    </row>
    <row r="517" ht="12.75">
      <c r="B517" s="14">
        <v>516</v>
      </c>
    </row>
    <row r="518" ht="12.75">
      <c r="B518" s="14">
        <v>517</v>
      </c>
    </row>
    <row r="519" ht="12.75">
      <c r="B519" s="14">
        <v>518</v>
      </c>
    </row>
    <row r="520" ht="12.75">
      <c r="B520" s="14">
        <v>519</v>
      </c>
    </row>
    <row r="521" ht="12.75">
      <c r="B521" s="14">
        <v>520</v>
      </c>
    </row>
    <row r="522" ht="12.75">
      <c r="B522" s="14">
        <v>521</v>
      </c>
    </row>
    <row r="523" ht="12.75">
      <c r="B523" s="14">
        <v>522</v>
      </c>
    </row>
    <row r="524" ht="12.75">
      <c r="B524" s="14">
        <v>523</v>
      </c>
    </row>
    <row r="525" ht="12.75">
      <c r="B525" s="14">
        <v>524</v>
      </c>
    </row>
    <row r="526" ht="12.75">
      <c r="B526" s="14">
        <v>525</v>
      </c>
    </row>
    <row r="527" ht="12.75">
      <c r="B527" s="14">
        <v>526</v>
      </c>
    </row>
    <row r="528" ht="12.75">
      <c r="B528" s="14">
        <v>527</v>
      </c>
    </row>
    <row r="529" ht="12.75">
      <c r="B529" s="14">
        <v>528</v>
      </c>
    </row>
    <row r="530" ht="12.75">
      <c r="B530" s="14">
        <v>529</v>
      </c>
    </row>
    <row r="531" ht="12.75">
      <c r="B531" s="14">
        <v>530</v>
      </c>
    </row>
    <row r="532" ht="12.75">
      <c r="B532" s="14">
        <v>531</v>
      </c>
    </row>
    <row r="533" ht="12.75">
      <c r="B533" s="14">
        <v>532</v>
      </c>
    </row>
    <row r="534" ht="12.75">
      <c r="B534" s="14">
        <v>533</v>
      </c>
    </row>
    <row r="535" ht="12.75">
      <c r="B535" s="14">
        <v>534</v>
      </c>
    </row>
    <row r="536" ht="12.75">
      <c r="B536" s="14">
        <v>535</v>
      </c>
    </row>
    <row r="537" ht="12.75">
      <c r="B537" s="14">
        <v>536</v>
      </c>
    </row>
    <row r="538" ht="12.75">
      <c r="B538" s="14">
        <v>537</v>
      </c>
    </row>
    <row r="539" ht="12.75">
      <c r="B539" s="14">
        <v>538</v>
      </c>
    </row>
    <row r="540" ht="12.75">
      <c r="B540" s="14">
        <v>539</v>
      </c>
    </row>
    <row r="541" ht="12.75">
      <c r="B541" s="14">
        <v>540</v>
      </c>
    </row>
    <row r="542" ht="12.75">
      <c r="B542" s="14">
        <v>541</v>
      </c>
    </row>
    <row r="543" ht="12.75">
      <c r="B543" s="14">
        <v>542</v>
      </c>
    </row>
    <row r="544" ht="12.75">
      <c r="B544" s="14">
        <v>543</v>
      </c>
    </row>
    <row r="545" ht="12.75">
      <c r="B545" s="14">
        <v>544</v>
      </c>
    </row>
    <row r="546" ht="12.75">
      <c r="B546" s="14">
        <v>545</v>
      </c>
    </row>
    <row r="547" ht="12.75">
      <c r="B547" s="14">
        <v>546</v>
      </c>
    </row>
    <row r="548" ht="12.75">
      <c r="B548" s="14">
        <v>547</v>
      </c>
    </row>
    <row r="549" ht="12.75">
      <c r="B549" s="14">
        <v>548</v>
      </c>
    </row>
    <row r="550" ht="12.75">
      <c r="B550" s="14">
        <v>549</v>
      </c>
    </row>
    <row r="551" ht="12.75">
      <c r="B551" s="14">
        <v>550</v>
      </c>
    </row>
    <row r="552" ht="12.75">
      <c r="B552" s="14">
        <v>551</v>
      </c>
    </row>
    <row r="553" ht="12.75">
      <c r="B553" s="14">
        <v>552</v>
      </c>
    </row>
    <row r="554" ht="12.75">
      <c r="B554" s="14">
        <v>553</v>
      </c>
    </row>
    <row r="555" ht="12.75">
      <c r="B555" s="14">
        <v>554</v>
      </c>
    </row>
    <row r="556" ht="12.75">
      <c r="B556" s="14">
        <v>555</v>
      </c>
    </row>
    <row r="557" ht="12.75">
      <c r="B557" s="14">
        <v>556</v>
      </c>
    </row>
    <row r="558" ht="12.75">
      <c r="B558" s="14">
        <v>557</v>
      </c>
    </row>
    <row r="559" ht="12.75">
      <c r="B559" s="14">
        <v>558</v>
      </c>
    </row>
    <row r="560" ht="12.75">
      <c r="B560" s="14">
        <v>559</v>
      </c>
    </row>
    <row r="561" ht="12.75">
      <c r="B561" s="14">
        <v>560</v>
      </c>
    </row>
    <row r="562" ht="12.75">
      <c r="B562" s="14">
        <v>561</v>
      </c>
    </row>
    <row r="563" ht="12.75">
      <c r="B563" s="14">
        <v>562</v>
      </c>
    </row>
    <row r="564" ht="12.75">
      <c r="B564" s="14">
        <v>563</v>
      </c>
    </row>
    <row r="565" ht="12.75">
      <c r="B565" s="14">
        <v>564</v>
      </c>
    </row>
    <row r="566" ht="12.75">
      <c r="B566" s="14">
        <v>565</v>
      </c>
    </row>
    <row r="567" ht="12.75">
      <c r="B567" s="14">
        <v>566</v>
      </c>
    </row>
    <row r="568" ht="12.75">
      <c r="B568" s="14">
        <v>567</v>
      </c>
    </row>
    <row r="569" ht="12.75">
      <c r="B569" s="14">
        <v>568</v>
      </c>
    </row>
    <row r="570" ht="12.75">
      <c r="B570" s="14">
        <v>569</v>
      </c>
    </row>
    <row r="571" ht="12.75">
      <c r="B571" s="14">
        <v>570</v>
      </c>
    </row>
    <row r="572" ht="12.75">
      <c r="B572" s="14">
        <v>571</v>
      </c>
    </row>
    <row r="573" ht="12.75">
      <c r="B573" s="14">
        <v>572</v>
      </c>
    </row>
    <row r="574" ht="12.75">
      <c r="B574" s="14">
        <v>573</v>
      </c>
    </row>
    <row r="575" ht="12.75">
      <c r="B575" s="14">
        <v>574</v>
      </c>
    </row>
    <row r="576" ht="12.75">
      <c r="B576" s="14">
        <v>575</v>
      </c>
    </row>
    <row r="577" ht="12.75">
      <c r="B577" s="14">
        <v>576</v>
      </c>
    </row>
    <row r="578" ht="12.75">
      <c r="B578" s="14">
        <v>577</v>
      </c>
    </row>
    <row r="579" ht="12.75">
      <c r="B579" s="14">
        <v>578</v>
      </c>
    </row>
    <row r="580" ht="12.75">
      <c r="B580" s="14">
        <v>579</v>
      </c>
    </row>
    <row r="581" ht="12.75">
      <c r="B581" s="14">
        <v>580</v>
      </c>
    </row>
    <row r="582" ht="12.75">
      <c r="B582" s="14">
        <v>581</v>
      </c>
    </row>
    <row r="583" ht="12.75">
      <c r="B583" s="14">
        <v>582</v>
      </c>
    </row>
    <row r="584" ht="12.75">
      <c r="B584" s="14">
        <v>583</v>
      </c>
    </row>
    <row r="585" ht="12.75">
      <c r="B585" s="14">
        <v>584</v>
      </c>
    </row>
    <row r="586" ht="12.75">
      <c r="B586" s="14">
        <v>585</v>
      </c>
    </row>
    <row r="587" ht="12.75">
      <c r="B587" s="14">
        <v>586</v>
      </c>
    </row>
    <row r="588" ht="12.75">
      <c r="B588" s="14">
        <v>587</v>
      </c>
    </row>
    <row r="589" ht="12.75">
      <c r="B589" s="14">
        <v>588</v>
      </c>
    </row>
    <row r="590" ht="12.75">
      <c r="B590" s="14">
        <v>589</v>
      </c>
    </row>
    <row r="591" ht="12.75">
      <c r="B591" s="14">
        <v>590</v>
      </c>
    </row>
    <row r="592" ht="12.75">
      <c r="B592" s="14">
        <v>591</v>
      </c>
    </row>
    <row r="593" ht="12.75">
      <c r="B593" s="14">
        <v>592</v>
      </c>
    </row>
    <row r="594" ht="12.75">
      <c r="B594" s="14">
        <v>593</v>
      </c>
    </row>
    <row r="595" ht="12.75">
      <c r="B595" s="14">
        <v>594</v>
      </c>
    </row>
    <row r="596" ht="12.75">
      <c r="B596" s="14">
        <v>595</v>
      </c>
    </row>
    <row r="597" ht="12.75">
      <c r="B597" s="14">
        <v>596</v>
      </c>
    </row>
    <row r="598" ht="12.75">
      <c r="B598" s="14">
        <v>597</v>
      </c>
    </row>
    <row r="599" ht="12.75">
      <c r="B599" s="14">
        <v>598</v>
      </c>
    </row>
    <row r="600" ht="12.75">
      <c r="B600" s="14">
        <v>599</v>
      </c>
    </row>
    <row r="601" ht="12.75">
      <c r="B601" s="14">
        <v>600</v>
      </c>
    </row>
    <row r="602" ht="12.75">
      <c r="B602" s="14">
        <v>601</v>
      </c>
    </row>
    <row r="603" ht="12.75">
      <c r="B603" s="14">
        <v>602</v>
      </c>
    </row>
    <row r="604" ht="12.75">
      <c r="B604" s="14">
        <v>603</v>
      </c>
    </row>
    <row r="605" ht="12.75">
      <c r="B605" s="14">
        <v>604</v>
      </c>
    </row>
    <row r="606" ht="12.75">
      <c r="B606" s="14">
        <v>605</v>
      </c>
    </row>
    <row r="607" ht="12.75">
      <c r="B607" s="14">
        <v>606</v>
      </c>
    </row>
    <row r="608" ht="12.75">
      <c r="B608" s="14">
        <v>607</v>
      </c>
    </row>
    <row r="609" ht="12.75">
      <c r="B609" s="14">
        <v>608</v>
      </c>
    </row>
    <row r="610" ht="12.75">
      <c r="B610" s="14">
        <v>609</v>
      </c>
    </row>
    <row r="611" ht="12.75">
      <c r="B611" s="14">
        <v>610</v>
      </c>
    </row>
    <row r="612" ht="12.75">
      <c r="B612" s="14">
        <v>611</v>
      </c>
    </row>
    <row r="613" ht="12.75">
      <c r="B613" s="14">
        <v>612</v>
      </c>
    </row>
    <row r="614" ht="12.75">
      <c r="B614" s="14">
        <v>613</v>
      </c>
    </row>
    <row r="615" ht="12.75">
      <c r="B615" s="14">
        <v>614</v>
      </c>
    </row>
    <row r="616" ht="12.75">
      <c r="B616" s="14">
        <v>615</v>
      </c>
    </row>
    <row r="617" ht="12.75">
      <c r="B617" s="14">
        <v>616</v>
      </c>
    </row>
    <row r="618" ht="12.75">
      <c r="B618" s="14">
        <v>617</v>
      </c>
    </row>
    <row r="619" ht="12.75">
      <c r="B619" s="14">
        <v>618</v>
      </c>
    </row>
    <row r="620" ht="12.75">
      <c r="B620" s="14">
        <v>619</v>
      </c>
    </row>
    <row r="621" ht="12.75">
      <c r="B621" s="14">
        <v>620</v>
      </c>
    </row>
    <row r="622" ht="12.75">
      <c r="B622" s="14">
        <v>621</v>
      </c>
    </row>
    <row r="623" ht="12.75">
      <c r="B623" s="14">
        <v>622</v>
      </c>
    </row>
    <row r="624" ht="12.75">
      <c r="B624" s="14">
        <v>623</v>
      </c>
    </row>
    <row r="625" ht="12.75">
      <c r="B625" s="14">
        <v>624</v>
      </c>
    </row>
    <row r="626" ht="12.75">
      <c r="B626" s="14">
        <v>625</v>
      </c>
    </row>
    <row r="627" ht="12.75">
      <c r="B627" s="14">
        <v>626</v>
      </c>
    </row>
    <row r="628" ht="12.75">
      <c r="B628" s="14">
        <v>627</v>
      </c>
    </row>
    <row r="629" ht="12.75">
      <c r="B629" s="14">
        <v>628</v>
      </c>
    </row>
    <row r="630" ht="12.75">
      <c r="B630" s="14">
        <v>629</v>
      </c>
    </row>
    <row r="631" ht="12.75">
      <c r="B631" s="14">
        <v>630</v>
      </c>
    </row>
    <row r="632" ht="12.75">
      <c r="B632" s="14">
        <v>631</v>
      </c>
    </row>
    <row r="633" ht="12.75">
      <c r="B633" s="14">
        <v>632</v>
      </c>
    </row>
    <row r="634" ht="12.75">
      <c r="B634" s="14">
        <v>633</v>
      </c>
    </row>
    <row r="635" ht="12.75">
      <c r="B635" s="14">
        <v>634</v>
      </c>
    </row>
    <row r="636" ht="12.75">
      <c r="B636" s="14">
        <v>635</v>
      </c>
    </row>
    <row r="637" ht="12.75">
      <c r="B637" s="14">
        <v>636</v>
      </c>
    </row>
    <row r="638" ht="12.75">
      <c r="B638" s="14">
        <v>637</v>
      </c>
    </row>
    <row r="639" ht="12.75">
      <c r="B639" s="14">
        <v>638</v>
      </c>
    </row>
    <row r="640" ht="12.75">
      <c r="B640" s="14">
        <v>639</v>
      </c>
    </row>
    <row r="641" ht="12.75">
      <c r="B641" s="14">
        <v>640</v>
      </c>
    </row>
    <row r="642" ht="12.75">
      <c r="B642" s="14">
        <v>641</v>
      </c>
    </row>
    <row r="643" ht="12.75">
      <c r="B643" s="14">
        <v>642</v>
      </c>
    </row>
    <row r="644" ht="12.75">
      <c r="B644" s="14">
        <v>643</v>
      </c>
    </row>
    <row r="645" ht="12.75">
      <c r="B645" s="14">
        <v>644</v>
      </c>
    </row>
    <row r="646" ht="12.75">
      <c r="B646" s="14">
        <v>645</v>
      </c>
    </row>
    <row r="647" ht="12.75">
      <c r="B647" s="14">
        <v>646</v>
      </c>
    </row>
    <row r="648" ht="12.75">
      <c r="B648" s="14">
        <v>647</v>
      </c>
    </row>
    <row r="649" ht="12.75">
      <c r="B649" s="14">
        <v>648</v>
      </c>
    </row>
    <row r="650" ht="12.75">
      <c r="B650" s="14">
        <v>649</v>
      </c>
    </row>
    <row r="651" ht="12.75">
      <c r="B651" s="14">
        <v>650</v>
      </c>
    </row>
    <row r="652" ht="12.75">
      <c r="B652" s="14">
        <v>651</v>
      </c>
    </row>
    <row r="653" ht="12.75">
      <c r="B653" s="14">
        <v>652</v>
      </c>
    </row>
    <row r="654" ht="12.75">
      <c r="B654" s="14">
        <v>653</v>
      </c>
    </row>
    <row r="655" ht="12.75">
      <c r="B655" s="14">
        <v>654</v>
      </c>
    </row>
    <row r="656" ht="12.75">
      <c r="B656" s="14">
        <v>655</v>
      </c>
    </row>
    <row r="657" ht="12.75">
      <c r="B657" s="14">
        <v>656</v>
      </c>
    </row>
    <row r="658" ht="12.75">
      <c r="B658" s="14">
        <v>657</v>
      </c>
    </row>
    <row r="659" ht="12.75">
      <c r="B659" s="14">
        <v>658</v>
      </c>
    </row>
    <row r="660" ht="12.75">
      <c r="B660" s="14">
        <v>659</v>
      </c>
    </row>
    <row r="661" ht="12.75">
      <c r="B661" s="14">
        <v>660</v>
      </c>
    </row>
    <row r="662" ht="12.75">
      <c r="B662" s="14">
        <v>661</v>
      </c>
    </row>
    <row r="663" ht="12.75">
      <c r="B663" s="14">
        <v>662</v>
      </c>
    </row>
    <row r="664" ht="12.75">
      <c r="B664" s="14">
        <v>663</v>
      </c>
    </row>
    <row r="665" ht="12.75">
      <c r="B665" s="14">
        <v>664</v>
      </c>
    </row>
    <row r="666" ht="12.75">
      <c r="B666" s="14">
        <v>665</v>
      </c>
    </row>
    <row r="667" ht="12.75">
      <c r="B667" s="14">
        <v>666</v>
      </c>
    </row>
    <row r="668" ht="12.75">
      <c r="B668" s="14">
        <v>667</v>
      </c>
    </row>
    <row r="669" ht="12.75">
      <c r="B669" s="14">
        <v>668</v>
      </c>
    </row>
    <row r="670" ht="12.75">
      <c r="B670" s="14">
        <v>669</v>
      </c>
    </row>
    <row r="671" ht="12.75">
      <c r="B671" s="14">
        <v>670</v>
      </c>
    </row>
    <row r="672" ht="12.75">
      <c r="B672" s="14">
        <v>671</v>
      </c>
    </row>
    <row r="673" ht="12.75">
      <c r="B673" s="14">
        <v>672</v>
      </c>
    </row>
    <row r="674" ht="12.75">
      <c r="B674" s="14">
        <v>673</v>
      </c>
    </row>
    <row r="675" ht="12.75">
      <c r="B675" s="14">
        <v>674</v>
      </c>
    </row>
    <row r="676" ht="12.75">
      <c r="B676" s="14">
        <v>675</v>
      </c>
    </row>
    <row r="677" ht="12.75">
      <c r="B677" s="14">
        <v>676</v>
      </c>
    </row>
    <row r="678" ht="12.75">
      <c r="B678" s="14">
        <v>677</v>
      </c>
    </row>
    <row r="679" ht="12.75">
      <c r="B679" s="14">
        <v>678</v>
      </c>
    </row>
    <row r="680" ht="12.75">
      <c r="B680" s="14">
        <v>679</v>
      </c>
    </row>
    <row r="681" ht="12.75">
      <c r="B681" s="14">
        <v>680</v>
      </c>
    </row>
    <row r="682" ht="12.75">
      <c r="B682" s="14">
        <v>681</v>
      </c>
    </row>
    <row r="683" ht="12.75">
      <c r="B683" s="14">
        <v>682</v>
      </c>
    </row>
    <row r="684" ht="12.75">
      <c r="B684" s="14">
        <v>683</v>
      </c>
    </row>
    <row r="685" ht="12.75">
      <c r="B685" s="14">
        <v>684</v>
      </c>
    </row>
    <row r="686" ht="12.75">
      <c r="B686" s="14">
        <v>685</v>
      </c>
    </row>
    <row r="687" ht="12.75">
      <c r="B687" s="14">
        <v>686</v>
      </c>
    </row>
    <row r="688" ht="12.75">
      <c r="B688" s="14">
        <v>687</v>
      </c>
    </row>
    <row r="689" ht="12.75">
      <c r="B689" s="14">
        <v>688</v>
      </c>
    </row>
    <row r="690" ht="12.75">
      <c r="B690" s="14">
        <v>689</v>
      </c>
    </row>
    <row r="691" ht="12.75">
      <c r="B691" s="14">
        <v>690</v>
      </c>
    </row>
    <row r="692" ht="12.75">
      <c r="B692" s="14">
        <v>691</v>
      </c>
    </row>
    <row r="693" ht="12.75">
      <c r="B693" s="14">
        <v>692</v>
      </c>
    </row>
    <row r="694" ht="12.75">
      <c r="B694" s="14">
        <v>693</v>
      </c>
    </row>
    <row r="695" ht="12.75">
      <c r="B695" s="14">
        <v>694</v>
      </c>
    </row>
    <row r="696" ht="12.75">
      <c r="B696" s="14">
        <v>695</v>
      </c>
    </row>
    <row r="697" ht="12.75">
      <c r="B697" s="14">
        <v>696</v>
      </c>
    </row>
    <row r="698" ht="12.75">
      <c r="B698" s="14">
        <v>697</v>
      </c>
    </row>
    <row r="699" ht="12.75">
      <c r="B699" s="14">
        <v>698</v>
      </c>
    </row>
    <row r="700" ht="12.75">
      <c r="B700" s="14">
        <v>699</v>
      </c>
    </row>
    <row r="701" ht="12.75">
      <c r="B701" s="14">
        <v>700</v>
      </c>
    </row>
    <row r="702" ht="12.75">
      <c r="B702" s="14">
        <v>701</v>
      </c>
    </row>
    <row r="703" ht="12.75">
      <c r="B703" s="14">
        <v>702</v>
      </c>
    </row>
    <row r="704" ht="12.75">
      <c r="B704" s="14">
        <v>703</v>
      </c>
    </row>
    <row r="705" ht="12.75">
      <c r="B705" s="14">
        <v>704</v>
      </c>
    </row>
    <row r="706" ht="12.75">
      <c r="B706" s="14">
        <v>705</v>
      </c>
    </row>
    <row r="707" ht="12.75">
      <c r="B707" s="14">
        <v>706</v>
      </c>
    </row>
    <row r="708" ht="12.75">
      <c r="B708" s="14">
        <v>707</v>
      </c>
    </row>
    <row r="709" ht="12.75">
      <c r="B709" s="14">
        <v>708</v>
      </c>
    </row>
    <row r="710" ht="12.75">
      <c r="B710" s="14">
        <v>709</v>
      </c>
    </row>
    <row r="711" ht="12.75">
      <c r="B711" s="14">
        <v>710</v>
      </c>
    </row>
    <row r="712" ht="12.75">
      <c r="B712" s="14">
        <v>711</v>
      </c>
    </row>
    <row r="713" ht="12.75">
      <c r="B713" s="14">
        <v>712</v>
      </c>
    </row>
    <row r="714" ht="12.75">
      <c r="B714" s="14">
        <v>713</v>
      </c>
    </row>
    <row r="715" ht="12.75">
      <c r="B715" s="14">
        <v>714</v>
      </c>
    </row>
    <row r="716" ht="12.75">
      <c r="B716" s="14">
        <v>715</v>
      </c>
    </row>
    <row r="717" ht="12.75">
      <c r="B717" s="14">
        <v>716</v>
      </c>
    </row>
    <row r="718" ht="12.75">
      <c r="B718" s="14">
        <v>717</v>
      </c>
    </row>
    <row r="719" ht="12.75">
      <c r="B719" s="14">
        <v>718</v>
      </c>
    </row>
    <row r="720" ht="12.75">
      <c r="B720" s="14">
        <v>719</v>
      </c>
    </row>
    <row r="721" ht="12.75">
      <c r="B721" s="14">
        <v>720</v>
      </c>
    </row>
    <row r="722" ht="12.75">
      <c r="B722" s="14">
        <v>721</v>
      </c>
    </row>
    <row r="723" ht="12.75">
      <c r="B723" s="14">
        <v>722</v>
      </c>
    </row>
    <row r="724" ht="12.75">
      <c r="B724" s="14">
        <v>723</v>
      </c>
    </row>
    <row r="725" ht="12.75">
      <c r="B725" s="14">
        <v>724</v>
      </c>
    </row>
    <row r="726" ht="12.75">
      <c r="B726" s="14">
        <v>725</v>
      </c>
    </row>
    <row r="727" ht="12.75">
      <c r="B727" s="14">
        <v>726</v>
      </c>
    </row>
    <row r="728" ht="12.75">
      <c r="B728" s="14">
        <v>727</v>
      </c>
    </row>
    <row r="729" ht="12.75">
      <c r="B729" s="14">
        <v>728</v>
      </c>
    </row>
    <row r="730" ht="12.75">
      <c r="B730" s="14">
        <v>729</v>
      </c>
    </row>
    <row r="731" ht="12.75">
      <c r="B731" s="14">
        <v>730</v>
      </c>
    </row>
    <row r="732" ht="12.75">
      <c r="B732" s="14">
        <v>731</v>
      </c>
    </row>
    <row r="733" ht="12.75">
      <c r="B733" s="14">
        <v>732</v>
      </c>
    </row>
    <row r="734" ht="12.75">
      <c r="B734" s="14">
        <v>733</v>
      </c>
    </row>
    <row r="735" ht="12.75">
      <c r="B735" s="14">
        <v>734</v>
      </c>
    </row>
    <row r="736" ht="12.75">
      <c r="B736" s="14">
        <v>735</v>
      </c>
    </row>
    <row r="737" ht="12.75">
      <c r="B737" s="14">
        <v>736</v>
      </c>
    </row>
    <row r="738" ht="12.75">
      <c r="B738" s="14">
        <v>737</v>
      </c>
    </row>
    <row r="739" ht="12.75">
      <c r="B739" s="14">
        <v>738</v>
      </c>
    </row>
    <row r="740" ht="12.75">
      <c r="B740" s="14">
        <v>739</v>
      </c>
    </row>
    <row r="741" ht="12.75">
      <c r="B741" s="14">
        <v>740</v>
      </c>
    </row>
    <row r="742" ht="12.75">
      <c r="B742" s="14">
        <v>741</v>
      </c>
    </row>
    <row r="743" ht="12.75">
      <c r="B743" s="14">
        <v>742</v>
      </c>
    </row>
    <row r="744" ht="12.75">
      <c r="B744" s="14">
        <v>743</v>
      </c>
    </row>
    <row r="745" ht="12.75">
      <c r="B745" s="14">
        <v>744</v>
      </c>
    </row>
    <row r="746" ht="12.75">
      <c r="B746" s="14">
        <v>745</v>
      </c>
    </row>
    <row r="747" ht="12.75">
      <c r="B747" s="14">
        <v>746</v>
      </c>
    </row>
    <row r="748" ht="12.75">
      <c r="B748" s="14">
        <v>747</v>
      </c>
    </row>
    <row r="749" ht="12.75">
      <c r="B749" s="14">
        <v>748</v>
      </c>
    </row>
    <row r="750" ht="12.75">
      <c r="B750" s="14">
        <v>749</v>
      </c>
    </row>
    <row r="751" ht="12.75">
      <c r="B751" s="14">
        <v>750</v>
      </c>
    </row>
    <row r="752" ht="12.75">
      <c r="B752" s="14">
        <v>751</v>
      </c>
    </row>
    <row r="753" ht="12.75">
      <c r="B753" s="14">
        <v>752</v>
      </c>
    </row>
    <row r="754" ht="12.75">
      <c r="B754" s="14">
        <v>753</v>
      </c>
    </row>
    <row r="755" ht="12.75">
      <c r="B755" s="14">
        <v>754</v>
      </c>
    </row>
    <row r="756" ht="12.75">
      <c r="B756" s="14">
        <v>755</v>
      </c>
    </row>
    <row r="757" ht="12.75">
      <c r="B757" s="14">
        <v>756</v>
      </c>
    </row>
    <row r="758" ht="12.75">
      <c r="B758" s="14">
        <v>757</v>
      </c>
    </row>
    <row r="759" ht="12.75">
      <c r="B759" s="14">
        <v>758</v>
      </c>
    </row>
    <row r="760" ht="12.75">
      <c r="B760" s="14">
        <v>759</v>
      </c>
    </row>
    <row r="761" ht="12.75">
      <c r="B761" s="14">
        <v>760</v>
      </c>
    </row>
    <row r="762" ht="12.75">
      <c r="B762" s="14">
        <v>761</v>
      </c>
    </row>
    <row r="763" ht="12.75">
      <c r="B763" s="14">
        <v>762</v>
      </c>
    </row>
    <row r="764" ht="12.75">
      <c r="B764" s="14">
        <v>763</v>
      </c>
    </row>
    <row r="765" ht="12.75">
      <c r="B765" s="14">
        <v>764</v>
      </c>
    </row>
    <row r="766" ht="12.75">
      <c r="B766" s="14">
        <v>765</v>
      </c>
    </row>
    <row r="767" ht="12.75">
      <c r="B767" s="14">
        <v>766</v>
      </c>
    </row>
    <row r="768" ht="12.75">
      <c r="B768" s="14">
        <v>767</v>
      </c>
    </row>
    <row r="769" ht="12.75">
      <c r="B769" s="14">
        <v>768</v>
      </c>
    </row>
    <row r="770" ht="12.75">
      <c r="B770" s="14">
        <v>769</v>
      </c>
    </row>
    <row r="771" ht="12.75">
      <c r="B771" s="14">
        <v>770</v>
      </c>
    </row>
    <row r="772" ht="12.75">
      <c r="B772" s="14">
        <v>771</v>
      </c>
    </row>
    <row r="773" ht="12.75">
      <c r="B773" s="14">
        <v>772</v>
      </c>
    </row>
    <row r="774" ht="12.75">
      <c r="B774" s="14">
        <v>773</v>
      </c>
    </row>
    <row r="775" ht="12.75">
      <c r="B775" s="14">
        <v>774</v>
      </c>
    </row>
    <row r="776" ht="12.75">
      <c r="B776" s="14">
        <v>775</v>
      </c>
    </row>
    <row r="777" ht="12.75">
      <c r="B777" s="14">
        <v>776</v>
      </c>
    </row>
    <row r="778" ht="12.75">
      <c r="B778" s="14">
        <v>777</v>
      </c>
    </row>
    <row r="779" ht="12.75">
      <c r="B779" s="14">
        <v>778</v>
      </c>
    </row>
    <row r="780" ht="12.75">
      <c r="B780" s="14">
        <v>779</v>
      </c>
    </row>
    <row r="781" ht="12.75">
      <c r="B781" s="14">
        <v>780</v>
      </c>
    </row>
    <row r="782" ht="12.75">
      <c r="B782" s="14">
        <v>781</v>
      </c>
    </row>
    <row r="783" ht="12.75">
      <c r="B783" s="14">
        <v>782</v>
      </c>
    </row>
    <row r="784" ht="12.75">
      <c r="B784" s="14">
        <v>783</v>
      </c>
    </row>
    <row r="785" ht="12.75">
      <c r="B785" s="14">
        <v>784</v>
      </c>
    </row>
    <row r="786" ht="12.75">
      <c r="B786" s="14">
        <v>785</v>
      </c>
    </row>
    <row r="787" ht="12.75">
      <c r="B787" s="14">
        <v>786</v>
      </c>
    </row>
    <row r="788" ht="12.75">
      <c r="B788" s="14">
        <v>787</v>
      </c>
    </row>
    <row r="789" ht="12.75">
      <c r="B789" s="14">
        <v>788</v>
      </c>
    </row>
    <row r="790" ht="12.75">
      <c r="B790" s="14">
        <v>789</v>
      </c>
    </row>
    <row r="791" ht="12.75">
      <c r="B791" s="14">
        <v>790</v>
      </c>
    </row>
    <row r="792" ht="12.75">
      <c r="B792" s="14">
        <v>791</v>
      </c>
    </row>
    <row r="793" ht="12.75">
      <c r="B793" s="14">
        <v>792</v>
      </c>
    </row>
    <row r="794" ht="12.75">
      <c r="B794" s="14">
        <v>793</v>
      </c>
    </row>
    <row r="795" ht="12.75">
      <c r="B795" s="14">
        <v>794</v>
      </c>
    </row>
    <row r="796" ht="12.75">
      <c r="B796" s="14">
        <v>795</v>
      </c>
    </row>
    <row r="797" ht="12.75">
      <c r="B797" s="14">
        <v>796</v>
      </c>
    </row>
    <row r="798" ht="12.75">
      <c r="B798" s="14">
        <v>797</v>
      </c>
    </row>
    <row r="799" ht="12.75">
      <c r="B799" s="14">
        <v>798</v>
      </c>
    </row>
    <row r="800" ht="12.75">
      <c r="B800" s="14">
        <v>799</v>
      </c>
    </row>
    <row r="801" ht="12.75">
      <c r="B801" s="14">
        <v>800</v>
      </c>
    </row>
    <row r="802" ht="12.75">
      <c r="B802" s="14">
        <v>801</v>
      </c>
    </row>
    <row r="803" ht="12.75">
      <c r="B803" s="14">
        <v>802</v>
      </c>
    </row>
    <row r="804" ht="12.75">
      <c r="B804" s="14">
        <v>803</v>
      </c>
    </row>
    <row r="805" ht="12.75">
      <c r="B805" s="14">
        <v>804</v>
      </c>
    </row>
    <row r="806" ht="12.75">
      <c r="B806" s="14">
        <v>805</v>
      </c>
    </row>
    <row r="807" ht="12.75">
      <c r="B807" s="14">
        <v>806</v>
      </c>
    </row>
    <row r="808" ht="12.75">
      <c r="B808" s="14">
        <v>807</v>
      </c>
    </row>
    <row r="809" ht="12.75">
      <c r="B809" s="14">
        <v>808</v>
      </c>
    </row>
    <row r="810" ht="12.75">
      <c r="B810" s="14">
        <v>809</v>
      </c>
    </row>
    <row r="811" ht="12.75">
      <c r="B811" s="14">
        <v>810</v>
      </c>
    </row>
    <row r="812" ht="12.75">
      <c r="B812" s="14">
        <v>811</v>
      </c>
    </row>
    <row r="813" ht="12.75">
      <c r="B813" s="14">
        <v>812</v>
      </c>
    </row>
    <row r="814" ht="12.75">
      <c r="B814" s="14">
        <v>813</v>
      </c>
    </row>
    <row r="815" ht="12.75">
      <c r="B815" s="14">
        <v>814</v>
      </c>
    </row>
    <row r="816" ht="12.75">
      <c r="B816" s="14">
        <v>815</v>
      </c>
    </row>
    <row r="817" ht="12.75">
      <c r="B817" s="14">
        <v>816</v>
      </c>
    </row>
    <row r="818" ht="12.75">
      <c r="B818" s="14">
        <v>817</v>
      </c>
    </row>
    <row r="819" ht="12.75">
      <c r="B819" s="14">
        <v>818</v>
      </c>
    </row>
    <row r="820" ht="12.75">
      <c r="B820" s="14">
        <v>819</v>
      </c>
    </row>
    <row r="821" ht="12.75">
      <c r="B821" s="14">
        <v>820</v>
      </c>
    </row>
    <row r="822" ht="12.75">
      <c r="B822" s="14">
        <v>821</v>
      </c>
    </row>
    <row r="823" ht="12.75">
      <c r="B823" s="14">
        <v>822</v>
      </c>
    </row>
    <row r="824" ht="12.75">
      <c r="B824" s="14">
        <v>823</v>
      </c>
    </row>
    <row r="825" ht="12.75">
      <c r="B825" s="14">
        <v>824</v>
      </c>
    </row>
    <row r="826" ht="12.75">
      <c r="B826" s="14">
        <v>825</v>
      </c>
    </row>
    <row r="827" ht="12.75">
      <c r="B827" s="14">
        <v>826</v>
      </c>
    </row>
    <row r="828" ht="12.75">
      <c r="B828" s="14">
        <v>827</v>
      </c>
    </row>
    <row r="829" ht="12.75">
      <c r="B829" s="14">
        <v>828</v>
      </c>
    </row>
    <row r="830" ht="12.75">
      <c r="B830" s="14">
        <v>829</v>
      </c>
    </row>
    <row r="831" ht="12.75">
      <c r="B831" s="14">
        <v>830</v>
      </c>
    </row>
    <row r="832" ht="12.75">
      <c r="B832" s="14">
        <v>831</v>
      </c>
    </row>
    <row r="833" ht="12.75">
      <c r="B833" s="14">
        <v>832</v>
      </c>
    </row>
    <row r="834" ht="12.75">
      <c r="B834" s="14">
        <v>833</v>
      </c>
    </row>
    <row r="835" ht="12.75">
      <c r="B835" s="14">
        <v>834</v>
      </c>
    </row>
    <row r="836" ht="12.75">
      <c r="B836" s="14">
        <v>835</v>
      </c>
    </row>
    <row r="837" ht="12.75">
      <c r="B837" s="14">
        <v>836</v>
      </c>
    </row>
    <row r="838" ht="12.75">
      <c r="B838" s="14">
        <v>837</v>
      </c>
    </row>
    <row r="839" ht="12.75">
      <c r="B839" s="14">
        <v>838</v>
      </c>
    </row>
    <row r="840" ht="12.75">
      <c r="B840" s="14">
        <v>839</v>
      </c>
    </row>
    <row r="841" ht="12.75">
      <c r="B841" s="14">
        <v>840</v>
      </c>
    </row>
    <row r="842" ht="12.75">
      <c r="B842" s="14">
        <v>841</v>
      </c>
    </row>
    <row r="843" ht="12.75">
      <c r="B843" s="14">
        <v>842</v>
      </c>
    </row>
    <row r="844" ht="12.75">
      <c r="B844" s="14">
        <v>843</v>
      </c>
    </row>
    <row r="845" ht="12.75">
      <c r="B845" s="14">
        <v>844</v>
      </c>
    </row>
    <row r="846" ht="12.75">
      <c r="B846" s="14">
        <v>845</v>
      </c>
    </row>
    <row r="847" ht="12.75">
      <c r="B847" s="14">
        <v>846</v>
      </c>
    </row>
    <row r="848" ht="12.75">
      <c r="B848" s="14">
        <v>847</v>
      </c>
    </row>
    <row r="849" ht="12.75">
      <c r="B849" s="14">
        <v>848</v>
      </c>
    </row>
    <row r="850" ht="12.75">
      <c r="B850" s="14">
        <v>849</v>
      </c>
    </row>
    <row r="851" ht="12.75">
      <c r="B851" s="14">
        <v>850</v>
      </c>
    </row>
    <row r="852" ht="12.75">
      <c r="B852" s="14">
        <v>851</v>
      </c>
    </row>
    <row r="853" ht="12.75">
      <c r="B853" s="14">
        <v>852</v>
      </c>
    </row>
    <row r="854" ht="12.75">
      <c r="B854" s="14">
        <v>853</v>
      </c>
    </row>
    <row r="855" ht="12.75">
      <c r="B855" s="14">
        <v>854</v>
      </c>
    </row>
    <row r="856" ht="12.75">
      <c r="B856" s="14">
        <v>855</v>
      </c>
    </row>
    <row r="857" ht="12.75">
      <c r="B857" s="14">
        <v>856</v>
      </c>
    </row>
    <row r="858" ht="12.75">
      <c r="B858" s="14">
        <v>857</v>
      </c>
    </row>
    <row r="859" ht="12.75">
      <c r="B859" s="14">
        <v>858</v>
      </c>
    </row>
    <row r="860" ht="12.75">
      <c r="B860" s="14">
        <v>859</v>
      </c>
    </row>
    <row r="861" ht="12.75">
      <c r="B861" s="14">
        <v>860</v>
      </c>
    </row>
    <row r="862" ht="12.75">
      <c r="B862" s="14">
        <v>861</v>
      </c>
    </row>
    <row r="863" ht="12.75">
      <c r="B863" s="14">
        <v>862</v>
      </c>
    </row>
    <row r="864" ht="12.75">
      <c r="B864" s="14">
        <v>863</v>
      </c>
    </row>
    <row r="865" ht="12.75">
      <c r="B865" s="14">
        <v>864</v>
      </c>
    </row>
    <row r="866" ht="12.75">
      <c r="B866" s="14">
        <v>865</v>
      </c>
    </row>
    <row r="867" ht="12.75">
      <c r="B867" s="14">
        <v>866</v>
      </c>
    </row>
    <row r="868" ht="12.75">
      <c r="B868" s="14">
        <v>867</v>
      </c>
    </row>
    <row r="869" ht="12.75">
      <c r="B869" s="14">
        <v>868</v>
      </c>
    </row>
    <row r="870" ht="12.75">
      <c r="B870" s="14">
        <v>869</v>
      </c>
    </row>
    <row r="871" ht="12.75">
      <c r="B871" s="14">
        <v>870</v>
      </c>
    </row>
    <row r="872" ht="12.75">
      <c r="B872" s="14">
        <v>871</v>
      </c>
    </row>
    <row r="873" ht="12.75">
      <c r="B873" s="14">
        <v>872</v>
      </c>
    </row>
    <row r="874" ht="12.75">
      <c r="B874" s="14">
        <v>873</v>
      </c>
    </row>
    <row r="875" ht="12.75">
      <c r="B875" s="14">
        <v>874</v>
      </c>
    </row>
    <row r="876" ht="12.75">
      <c r="B876" s="14">
        <v>875</v>
      </c>
    </row>
    <row r="877" ht="12.75">
      <c r="B877" s="14">
        <v>876</v>
      </c>
    </row>
    <row r="878" ht="12.75">
      <c r="B878" s="14">
        <v>877</v>
      </c>
    </row>
    <row r="879" ht="12.75">
      <c r="B879" s="14">
        <v>878</v>
      </c>
    </row>
    <row r="880" ht="12.75">
      <c r="B880" s="14">
        <v>879</v>
      </c>
    </row>
    <row r="881" ht="12.75">
      <c r="B881" s="14">
        <v>880</v>
      </c>
    </row>
    <row r="882" ht="12.75">
      <c r="B882" s="14">
        <v>881</v>
      </c>
    </row>
    <row r="883" ht="12.75">
      <c r="B883" s="14">
        <v>882</v>
      </c>
    </row>
    <row r="884" ht="12.75">
      <c r="B884" s="14">
        <v>883</v>
      </c>
    </row>
    <row r="885" ht="12.75">
      <c r="B885" s="14">
        <v>884</v>
      </c>
    </row>
    <row r="886" ht="12.75">
      <c r="B886" s="14">
        <v>885</v>
      </c>
    </row>
    <row r="887" ht="12.75">
      <c r="B887" s="14">
        <v>886</v>
      </c>
    </row>
    <row r="888" ht="12.75">
      <c r="B888" s="14">
        <v>887</v>
      </c>
    </row>
    <row r="889" ht="12.75">
      <c r="B889" s="14">
        <v>888</v>
      </c>
    </row>
    <row r="890" ht="12.75">
      <c r="B890" s="14">
        <v>889</v>
      </c>
    </row>
    <row r="891" ht="12.75">
      <c r="B891" s="14">
        <v>890</v>
      </c>
    </row>
    <row r="892" ht="12.75">
      <c r="B892" s="14">
        <v>891</v>
      </c>
    </row>
    <row r="893" ht="12.75">
      <c r="B893" s="14">
        <v>892</v>
      </c>
    </row>
    <row r="894" ht="12.75">
      <c r="B894" s="14">
        <v>893</v>
      </c>
    </row>
    <row r="895" ht="12.75">
      <c r="B895" s="14">
        <v>894</v>
      </c>
    </row>
    <row r="896" ht="12.75">
      <c r="B896" s="14">
        <v>895</v>
      </c>
    </row>
    <row r="897" ht="12.75">
      <c r="B897" s="14">
        <v>896</v>
      </c>
    </row>
    <row r="898" ht="12.75">
      <c r="B898" s="14">
        <v>897</v>
      </c>
    </row>
    <row r="899" ht="12.75">
      <c r="B899" s="14">
        <v>898</v>
      </c>
    </row>
    <row r="900" ht="12.75">
      <c r="B900" s="14">
        <v>899</v>
      </c>
    </row>
    <row r="901" ht="12.75">
      <c r="B901" s="14">
        <v>900</v>
      </c>
    </row>
    <row r="902" ht="12.75">
      <c r="B902" s="14">
        <v>901</v>
      </c>
    </row>
    <row r="903" ht="12.75">
      <c r="B903" s="14">
        <v>902</v>
      </c>
    </row>
    <row r="904" ht="12.75">
      <c r="B904" s="14">
        <v>903</v>
      </c>
    </row>
    <row r="905" ht="12.75">
      <c r="B905" s="14">
        <v>904</v>
      </c>
    </row>
    <row r="906" ht="12.75">
      <c r="B906" s="14">
        <v>905</v>
      </c>
    </row>
    <row r="907" ht="12.75">
      <c r="B907" s="14">
        <v>906</v>
      </c>
    </row>
    <row r="908" ht="12.75">
      <c r="B908" s="14">
        <v>907</v>
      </c>
    </row>
    <row r="909" ht="12.75">
      <c r="B909" s="14">
        <v>908</v>
      </c>
    </row>
    <row r="910" ht="12.75">
      <c r="B910" s="14">
        <v>909</v>
      </c>
    </row>
    <row r="911" ht="12.75">
      <c r="B911" s="14">
        <v>910</v>
      </c>
    </row>
    <row r="912" ht="12.75">
      <c r="B912" s="14">
        <v>911</v>
      </c>
    </row>
    <row r="913" ht="12.75">
      <c r="B913" s="14">
        <v>912</v>
      </c>
    </row>
    <row r="914" ht="12.75">
      <c r="B914" s="14">
        <v>913</v>
      </c>
    </row>
    <row r="915" ht="12.75">
      <c r="B915" s="14">
        <v>914</v>
      </c>
    </row>
    <row r="916" ht="12.75">
      <c r="B916" s="14">
        <v>915</v>
      </c>
    </row>
    <row r="917" ht="12.75">
      <c r="B917" s="14">
        <v>916</v>
      </c>
    </row>
    <row r="918" ht="12.75">
      <c r="B918" s="14">
        <v>917</v>
      </c>
    </row>
    <row r="919" ht="12.75">
      <c r="B919" s="14">
        <v>918</v>
      </c>
    </row>
    <row r="920" ht="12.75">
      <c r="B920" s="14">
        <v>919</v>
      </c>
    </row>
    <row r="921" ht="12.75">
      <c r="B921" s="14">
        <v>920</v>
      </c>
    </row>
    <row r="922" ht="12.75">
      <c r="B922" s="14">
        <v>921</v>
      </c>
    </row>
    <row r="923" ht="12.75">
      <c r="B923" s="14">
        <v>922</v>
      </c>
    </row>
    <row r="924" ht="12.75">
      <c r="B924" s="14">
        <v>923</v>
      </c>
    </row>
    <row r="925" ht="12.75">
      <c r="B925" s="14">
        <v>924</v>
      </c>
    </row>
    <row r="926" ht="12.75">
      <c r="B926" s="14">
        <v>925</v>
      </c>
    </row>
    <row r="927" ht="12.75">
      <c r="B927" s="14">
        <v>926</v>
      </c>
    </row>
    <row r="928" ht="12.75">
      <c r="B928" s="14">
        <v>927</v>
      </c>
    </row>
    <row r="929" ht="12.75">
      <c r="B929" s="14">
        <v>928</v>
      </c>
    </row>
    <row r="930" ht="12.75">
      <c r="B930" s="14">
        <v>929</v>
      </c>
    </row>
    <row r="931" ht="12.75">
      <c r="B931" s="14">
        <v>930</v>
      </c>
    </row>
    <row r="932" ht="12.75">
      <c r="B932" s="14">
        <v>931</v>
      </c>
    </row>
    <row r="933" ht="12.75">
      <c r="B933" s="14">
        <v>932</v>
      </c>
    </row>
    <row r="934" ht="12.75">
      <c r="B934" s="14">
        <v>933</v>
      </c>
    </row>
    <row r="935" ht="12.75">
      <c r="B935" s="14">
        <v>934</v>
      </c>
    </row>
    <row r="936" ht="12.75">
      <c r="B936" s="14">
        <v>935</v>
      </c>
    </row>
    <row r="937" ht="12.75">
      <c r="B937" s="14">
        <v>936</v>
      </c>
    </row>
    <row r="938" ht="12.75">
      <c r="B938" s="14">
        <v>937</v>
      </c>
    </row>
    <row r="939" ht="12.75">
      <c r="B939" s="14">
        <v>938</v>
      </c>
    </row>
    <row r="940" ht="12.75">
      <c r="B940" s="14">
        <v>939</v>
      </c>
    </row>
    <row r="941" ht="12.75">
      <c r="B941" s="14">
        <v>940</v>
      </c>
    </row>
    <row r="942" ht="12.75">
      <c r="B942" s="14">
        <v>941</v>
      </c>
    </row>
    <row r="943" ht="12.75">
      <c r="B943" s="14">
        <v>942</v>
      </c>
    </row>
    <row r="944" ht="12.75">
      <c r="B944" s="14">
        <v>943</v>
      </c>
    </row>
    <row r="945" ht="12.75">
      <c r="B945" s="14">
        <v>944</v>
      </c>
    </row>
    <row r="946" ht="12.75">
      <c r="B946" s="14">
        <v>945</v>
      </c>
    </row>
    <row r="947" ht="12.75">
      <c r="B947" s="14">
        <v>946</v>
      </c>
    </row>
    <row r="948" ht="12.75">
      <c r="B948" s="14">
        <v>947</v>
      </c>
    </row>
    <row r="949" ht="12.75">
      <c r="B949" s="14">
        <v>948</v>
      </c>
    </row>
    <row r="950" ht="12.75">
      <c r="B950" s="14">
        <v>949</v>
      </c>
    </row>
    <row r="951" ht="12.75">
      <c r="B951" s="14">
        <v>950</v>
      </c>
    </row>
    <row r="952" ht="12.75">
      <c r="B952" s="14">
        <v>951</v>
      </c>
    </row>
    <row r="953" ht="12.75">
      <c r="B953" s="14">
        <v>952</v>
      </c>
    </row>
    <row r="954" ht="12.75">
      <c r="B954" s="14">
        <v>953</v>
      </c>
    </row>
    <row r="955" ht="12.75">
      <c r="B955" s="14">
        <v>954</v>
      </c>
    </row>
    <row r="956" ht="12.75">
      <c r="B956" s="14">
        <v>955</v>
      </c>
    </row>
    <row r="957" ht="12.75">
      <c r="B957" s="14">
        <v>956</v>
      </c>
    </row>
    <row r="958" ht="12.75">
      <c r="B958" s="14">
        <v>957</v>
      </c>
    </row>
    <row r="959" ht="12.75">
      <c r="B959" s="14">
        <v>958</v>
      </c>
    </row>
    <row r="960" ht="12.75">
      <c r="B960" s="14">
        <v>959</v>
      </c>
    </row>
    <row r="961" ht="12.75">
      <c r="B961" s="14">
        <v>960</v>
      </c>
    </row>
    <row r="962" ht="12.75">
      <c r="B962" s="14">
        <v>961</v>
      </c>
    </row>
    <row r="963" ht="12.75">
      <c r="B963" s="14">
        <v>962</v>
      </c>
    </row>
    <row r="964" ht="12.75">
      <c r="B964" s="14">
        <v>963</v>
      </c>
    </row>
    <row r="965" ht="12.75">
      <c r="B965" s="14">
        <v>964</v>
      </c>
    </row>
    <row r="966" ht="12.75">
      <c r="B966" s="14">
        <v>965</v>
      </c>
    </row>
    <row r="967" ht="12.75">
      <c r="B967" s="14">
        <v>966</v>
      </c>
    </row>
    <row r="968" ht="12.75">
      <c r="B968" s="14">
        <v>967</v>
      </c>
    </row>
    <row r="969" ht="12.75">
      <c r="B969" s="14">
        <v>968</v>
      </c>
    </row>
    <row r="970" ht="12.75">
      <c r="B970" s="14">
        <v>969</v>
      </c>
    </row>
    <row r="971" ht="12.75">
      <c r="B971" s="14">
        <v>970</v>
      </c>
    </row>
    <row r="972" ht="12.75">
      <c r="B972" s="14">
        <v>971</v>
      </c>
    </row>
    <row r="973" ht="12.75">
      <c r="B973" s="14">
        <v>972</v>
      </c>
    </row>
    <row r="974" ht="12.75">
      <c r="B974" s="14">
        <v>973</v>
      </c>
    </row>
    <row r="975" ht="12.75">
      <c r="B975" s="14">
        <v>974</v>
      </c>
    </row>
    <row r="976" ht="12.75">
      <c r="B976" s="14">
        <v>975</v>
      </c>
    </row>
    <row r="977" ht="12.75">
      <c r="B977" s="14">
        <v>976</v>
      </c>
    </row>
    <row r="978" ht="12.75">
      <c r="B978" s="14">
        <v>977</v>
      </c>
    </row>
    <row r="979" ht="12.75">
      <c r="B979" s="14">
        <v>978</v>
      </c>
    </row>
    <row r="980" ht="12.75">
      <c r="B980" s="14">
        <v>979</v>
      </c>
    </row>
    <row r="981" ht="12.75">
      <c r="B981" s="14">
        <v>980</v>
      </c>
    </row>
    <row r="982" ht="12.75">
      <c r="B982" s="14">
        <v>981</v>
      </c>
    </row>
    <row r="983" ht="12.75">
      <c r="B983" s="14">
        <v>982</v>
      </c>
    </row>
    <row r="984" ht="12.75">
      <c r="B984" s="14">
        <v>983</v>
      </c>
    </row>
    <row r="985" ht="12.75">
      <c r="B985" s="14">
        <v>984</v>
      </c>
    </row>
    <row r="986" ht="12.75">
      <c r="B986" s="14">
        <v>985</v>
      </c>
    </row>
    <row r="987" ht="12.75">
      <c r="B987" s="14">
        <v>986</v>
      </c>
    </row>
    <row r="988" ht="12.75">
      <c r="B988" s="14">
        <v>987</v>
      </c>
    </row>
    <row r="989" ht="12.75">
      <c r="B989" s="14">
        <v>988</v>
      </c>
    </row>
    <row r="990" ht="12.75">
      <c r="B990" s="14">
        <v>989</v>
      </c>
    </row>
    <row r="991" ht="12.75">
      <c r="B991" s="14">
        <v>990</v>
      </c>
    </row>
    <row r="992" ht="12.75">
      <c r="B992" s="14">
        <v>991</v>
      </c>
    </row>
    <row r="993" ht="12.75">
      <c r="B993" s="14">
        <v>992</v>
      </c>
    </row>
    <row r="994" ht="12.75">
      <c r="B994" s="14">
        <v>993</v>
      </c>
    </row>
    <row r="995" ht="12.75">
      <c r="B995" s="14">
        <v>994</v>
      </c>
    </row>
    <row r="996" ht="12.75">
      <c r="B996" s="14">
        <v>995</v>
      </c>
    </row>
    <row r="997" ht="12.75">
      <c r="B997" s="14">
        <v>996</v>
      </c>
    </row>
    <row r="998" ht="12.75">
      <c r="B998" s="14">
        <v>997</v>
      </c>
    </row>
    <row r="999" ht="12.75">
      <c r="B999" s="14">
        <v>998</v>
      </c>
    </row>
    <row r="1000" ht="12.75">
      <c r="B1000" s="14">
        <v>999</v>
      </c>
    </row>
    <row r="1001" ht="12.75">
      <c r="B1001" s="14">
        <v>1000</v>
      </c>
    </row>
    <row r="1002" ht="12.75">
      <c r="B1002" s="14">
        <v>1001</v>
      </c>
    </row>
    <row r="1003" ht="12.75">
      <c r="B1003" s="14">
        <v>1002</v>
      </c>
    </row>
    <row r="1004" ht="12.75">
      <c r="B1004" s="14">
        <v>1003</v>
      </c>
    </row>
    <row r="1005" ht="12.75">
      <c r="B1005" s="14">
        <v>1004</v>
      </c>
    </row>
    <row r="1006" ht="12.75">
      <c r="B1006" s="14">
        <v>1005</v>
      </c>
    </row>
    <row r="1007" ht="12.75">
      <c r="B1007" s="14">
        <v>1006</v>
      </c>
    </row>
    <row r="1008" ht="12.75">
      <c r="B1008" s="14">
        <v>1007</v>
      </c>
    </row>
    <row r="1009" ht="12.75">
      <c r="B1009" s="14">
        <v>1008</v>
      </c>
    </row>
    <row r="1010" ht="12.75">
      <c r="B1010" s="14">
        <v>1009</v>
      </c>
    </row>
    <row r="1011" ht="12.75">
      <c r="B1011" s="14">
        <v>1010</v>
      </c>
    </row>
    <row r="1012" ht="12.75">
      <c r="B1012" s="14">
        <v>1011</v>
      </c>
    </row>
    <row r="1013" ht="12.75">
      <c r="B1013" s="14">
        <v>1012</v>
      </c>
    </row>
    <row r="1014" ht="12.75">
      <c r="B1014" s="14">
        <v>1013</v>
      </c>
    </row>
    <row r="1015" ht="12.75">
      <c r="B1015" s="14">
        <v>1014</v>
      </c>
    </row>
    <row r="1016" ht="12.75">
      <c r="B1016" s="14">
        <v>1015</v>
      </c>
    </row>
    <row r="1017" ht="12.75">
      <c r="B1017" s="14">
        <v>1016</v>
      </c>
    </row>
    <row r="1018" ht="12.75">
      <c r="B1018" s="14">
        <v>1017</v>
      </c>
    </row>
    <row r="1019" ht="12.75">
      <c r="B1019" s="14">
        <v>1018</v>
      </c>
    </row>
    <row r="1020" ht="12.75">
      <c r="B1020" s="14">
        <v>1019</v>
      </c>
    </row>
    <row r="1021" ht="12.75">
      <c r="B1021" s="14">
        <v>1020</v>
      </c>
    </row>
    <row r="1022" ht="12.75">
      <c r="B1022" s="14">
        <v>1021</v>
      </c>
    </row>
    <row r="1023" ht="12.75">
      <c r="B1023" s="14">
        <v>1022</v>
      </c>
    </row>
    <row r="1024" ht="12.75">
      <c r="B1024" s="14">
        <v>1023</v>
      </c>
    </row>
    <row r="1025" ht="12.75">
      <c r="B1025" s="14">
        <v>1024</v>
      </c>
    </row>
    <row r="1026" ht="12.75">
      <c r="B1026" s="14">
        <v>1025</v>
      </c>
    </row>
    <row r="1027" ht="12.75">
      <c r="B1027" s="14">
        <v>1026</v>
      </c>
    </row>
    <row r="1028" ht="12.75">
      <c r="B1028" s="14">
        <v>1027</v>
      </c>
    </row>
    <row r="1029" ht="12.75">
      <c r="B1029" s="14">
        <v>1028</v>
      </c>
    </row>
    <row r="1030" ht="12.75">
      <c r="B1030" s="14">
        <v>1029</v>
      </c>
    </row>
    <row r="1031" ht="12.75">
      <c r="B1031" s="14">
        <v>1030</v>
      </c>
    </row>
    <row r="1032" ht="12.75">
      <c r="B1032" s="14">
        <v>1031</v>
      </c>
    </row>
    <row r="1033" ht="12.75">
      <c r="B1033" s="14">
        <v>1032</v>
      </c>
    </row>
    <row r="1034" ht="12.75">
      <c r="B1034" s="14">
        <v>1033</v>
      </c>
    </row>
    <row r="1035" ht="12.75">
      <c r="B1035" s="14">
        <v>1034</v>
      </c>
    </row>
    <row r="1036" ht="12.75">
      <c r="B1036" s="14">
        <v>1035</v>
      </c>
    </row>
    <row r="1037" ht="12.75">
      <c r="B1037" s="14">
        <v>1036</v>
      </c>
    </row>
    <row r="1038" ht="12.75">
      <c r="B1038" s="14">
        <v>1037</v>
      </c>
    </row>
    <row r="1039" ht="12.75">
      <c r="B1039" s="14">
        <v>1038</v>
      </c>
    </row>
    <row r="1040" ht="12.75">
      <c r="B1040" s="14">
        <v>1039</v>
      </c>
    </row>
    <row r="1041" ht="12.75">
      <c r="B1041" s="14">
        <v>1040</v>
      </c>
    </row>
    <row r="1042" ht="12.75">
      <c r="B1042" s="14">
        <v>1041</v>
      </c>
    </row>
    <row r="1043" ht="12.75">
      <c r="B1043" s="14">
        <v>1042</v>
      </c>
    </row>
    <row r="1044" ht="12.75">
      <c r="B1044" s="14">
        <v>1043</v>
      </c>
    </row>
    <row r="1045" ht="12.75">
      <c r="B1045" s="14">
        <v>1044</v>
      </c>
    </row>
    <row r="1046" ht="12.75">
      <c r="B1046" s="14">
        <v>1045</v>
      </c>
    </row>
    <row r="1047" ht="12.75">
      <c r="B1047" s="14">
        <v>1046</v>
      </c>
    </row>
    <row r="1048" ht="12.75">
      <c r="B1048" s="14">
        <v>1047</v>
      </c>
    </row>
    <row r="1049" ht="12.75">
      <c r="B1049" s="14">
        <v>1048</v>
      </c>
    </row>
    <row r="1050" ht="12.75">
      <c r="B1050" s="14">
        <v>1049</v>
      </c>
    </row>
    <row r="1051" ht="12.75">
      <c r="B1051" s="14">
        <v>1050</v>
      </c>
    </row>
    <row r="1052" ht="12.75">
      <c r="B1052" s="14">
        <v>1051</v>
      </c>
    </row>
    <row r="1053" ht="12.75">
      <c r="B1053" s="14">
        <v>1052</v>
      </c>
    </row>
    <row r="1054" ht="12.75">
      <c r="B1054" s="14">
        <v>1053</v>
      </c>
    </row>
    <row r="1055" ht="12.75">
      <c r="B1055" s="14">
        <v>1054</v>
      </c>
    </row>
    <row r="1056" ht="12.75">
      <c r="B1056" s="14">
        <v>1055</v>
      </c>
    </row>
    <row r="1057" ht="12.75">
      <c r="B1057" s="14">
        <v>1056</v>
      </c>
    </row>
    <row r="1058" ht="12.75">
      <c r="B1058" s="14">
        <v>1057</v>
      </c>
    </row>
    <row r="1059" ht="12.75">
      <c r="B1059" s="14">
        <v>1058</v>
      </c>
    </row>
    <row r="1060" ht="12.75">
      <c r="B1060" s="14">
        <v>1059</v>
      </c>
    </row>
    <row r="1061" ht="12.75">
      <c r="B1061" s="14">
        <v>1060</v>
      </c>
    </row>
    <row r="1062" ht="12.75">
      <c r="B1062" s="14">
        <v>1061</v>
      </c>
    </row>
    <row r="1063" ht="12.75">
      <c r="B1063" s="14">
        <v>1062</v>
      </c>
    </row>
    <row r="1064" ht="12.75">
      <c r="B1064" s="14">
        <v>1063</v>
      </c>
    </row>
    <row r="1065" ht="12.75">
      <c r="B1065" s="14">
        <v>1064</v>
      </c>
    </row>
    <row r="1066" ht="12.75">
      <c r="B1066" s="14">
        <v>1065</v>
      </c>
    </row>
    <row r="1067" ht="12.75">
      <c r="B1067" s="14">
        <v>1066</v>
      </c>
    </row>
    <row r="1068" ht="12.75">
      <c r="B1068" s="14">
        <v>1067</v>
      </c>
    </row>
    <row r="1069" ht="12.75">
      <c r="B1069" s="14">
        <v>1068</v>
      </c>
    </row>
    <row r="1070" ht="12.75">
      <c r="B1070" s="14">
        <v>1069</v>
      </c>
    </row>
    <row r="1071" ht="12.75">
      <c r="B1071" s="14">
        <v>1070</v>
      </c>
    </row>
    <row r="1072" ht="12.75">
      <c r="B1072" s="14">
        <v>1071</v>
      </c>
    </row>
    <row r="1073" ht="12.75">
      <c r="B1073" s="14">
        <v>1072</v>
      </c>
    </row>
    <row r="1074" ht="12.75">
      <c r="B1074" s="14">
        <v>1073</v>
      </c>
    </row>
    <row r="1075" ht="12.75">
      <c r="B1075" s="14">
        <v>1074</v>
      </c>
    </row>
    <row r="1076" ht="12.75">
      <c r="B1076" s="14">
        <v>1075</v>
      </c>
    </row>
    <row r="1077" ht="12.75">
      <c r="B1077" s="14">
        <v>1076</v>
      </c>
    </row>
    <row r="1078" ht="12.75">
      <c r="B1078" s="14">
        <v>1077</v>
      </c>
    </row>
    <row r="1079" ht="12.75">
      <c r="B1079" s="14">
        <v>1078</v>
      </c>
    </row>
    <row r="1080" ht="12.75">
      <c r="B1080" s="14">
        <v>1079</v>
      </c>
    </row>
    <row r="1081" ht="12.75">
      <c r="B1081" s="14">
        <v>1080</v>
      </c>
    </row>
    <row r="1082" ht="12.75">
      <c r="B1082" s="14">
        <v>1081</v>
      </c>
    </row>
    <row r="1083" ht="12.75">
      <c r="B1083" s="14">
        <v>1082</v>
      </c>
    </row>
    <row r="1084" ht="12.75">
      <c r="B1084" s="14">
        <v>1083</v>
      </c>
    </row>
    <row r="1085" ht="12.75">
      <c r="B1085" s="14">
        <v>1084</v>
      </c>
    </row>
    <row r="1086" ht="12.75">
      <c r="B1086" s="14">
        <v>1085</v>
      </c>
    </row>
    <row r="1087" ht="12.75">
      <c r="B1087" s="14">
        <v>1086</v>
      </c>
    </row>
    <row r="1088" ht="12.75">
      <c r="B1088" s="14">
        <v>1087</v>
      </c>
    </row>
    <row r="1089" ht="12.75">
      <c r="B1089" s="14">
        <v>1088</v>
      </c>
    </row>
    <row r="1090" ht="12.75">
      <c r="B1090" s="14">
        <v>1089</v>
      </c>
    </row>
    <row r="1091" ht="12.75">
      <c r="B1091" s="14">
        <v>1090</v>
      </c>
    </row>
    <row r="1092" ht="12.75">
      <c r="B1092" s="14">
        <v>1091</v>
      </c>
    </row>
    <row r="1093" ht="12.75">
      <c r="B1093" s="14">
        <v>1092</v>
      </c>
    </row>
    <row r="1094" ht="12.75">
      <c r="B1094" s="14">
        <v>1093</v>
      </c>
    </row>
    <row r="1095" ht="12.75">
      <c r="B1095" s="14">
        <v>1094</v>
      </c>
    </row>
    <row r="1096" ht="12.75">
      <c r="B1096" s="14">
        <v>1095</v>
      </c>
    </row>
    <row r="1097" ht="12.75">
      <c r="B1097" s="14">
        <v>1096</v>
      </c>
    </row>
    <row r="1098" ht="12.75">
      <c r="B1098" s="14">
        <v>1097</v>
      </c>
    </row>
    <row r="1099" ht="12.75">
      <c r="B1099" s="14">
        <v>1098</v>
      </c>
    </row>
    <row r="1100" ht="12.75">
      <c r="B1100" s="14">
        <v>1099</v>
      </c>
    </row>
    <row r="1101" ht="12.75">
      <c r="B1101" s="14">
        <v>1100</v>
      </c>
    </row>
    <row r="1102" ht="12.75">
      <c r="B1102" s="14">
        <v>1101</v>
      </c>
    </row>
    <row r="1103" ht="12.75">
      <c r="B1103" s="14">
        <v>1102</v>
      </c>
    </row>
    <row r="1104" ht="12.75">
      <c r="B1104" s="14">
        <v>1103</v>
      </c>
    </row>
    <row r="1105" ht="12.75">
      <c r="B1105" s="14">
        <v>1104</v>
      </c>
    </row>
    <row r="1106" ht="12.75">
      <c r="B1106" s="14">
        <v>1105</v>
      </c>
    </row>
    <row r="1107" ht="12.75">
      <c r="B1107" s="14">
        <v>1106</v>
      </c>
    </row>
    <row r="1108" ht="12.75">
      <c r="B1108" s="14">
        <v>1107</v>
      </c>
    </row>
    <row r="1109" ht="12.75">
      <c r="B1109" s="14">
        <v>1108</v>
      </c>
    </row>
    <row r="1110" ht="12.75">
      <c r="B1110" s="14">
        <v>1109</v>
      </c>
    </row>
    <row r="1111" ht="12.75">
      <c r="B1111" s="14">
        <v>1110</v>
      </c>
    </row>
    <row r="1112" ht="12.75">
      <c r="B1112" s="14">
        <v>1111</v>
      </c>
    </row>
    <row r="1113" ht="12.75">
      <c r="B1113" s="14">
        <v>1112</v>
      </c>
    </row>
    <row r="1114" ht="12.75">
      <c r="B1114" s="14">
        <v>1113</v>
      </c>
    </row>
    <row r="1115" ht="12.75">
      <c r="B1115" s="14">
        <v>1114</v>
      </c>
    </row>
    <row r="1116" ht="12.75">
      <c r="B1116" s="14">
        <v>1115</v>
      </c>
    </row>
    <row r="1117" ht="12.75">
      <c r="B1117" s="14">
        <v>1116</v>
      </c>
    </row>
    <row r="1118" ht="12.75">
      <c r="B1118" s="14">
        <v>1117</v>
      </c>
    </row>
    <row r="1119" ht="12.75">
      <c r="B1119" s="14">
        <v>1118</v>
      </c>
    </row>
    <row r="1120" ht="12.75">
      <c r="B1120" s="14">
        <v>1119</v>
      </c>
    </row>
    <row r="1121" ht="12.75">
      <c r="B1121" s="14">
        <v>1120</v>
      </c>
    </row>
    <row r="1122" ht="12.75">
      <c r="B1122" s="14">
        <v>1121</v>
      </c>
    </row>
    <row r="1123" ht="12.75">
      <c r="B1123" s="14">
        <v>1122</v>
      </c>
    </row>
    <row r="1124" ht="12.75">
      <c r="B1124" s="14">
        <v>1123</v>
      </c>
    </row>
    <row r="1125" ht="12.75">
      <c r="B1125" s="14">
        <v>1124</v>
      </c>
    </row>
    <row r="1126" ht="12.75">
      <c r="B1126" s="14">
        <v>1125</v>
      </c>
    </row>
    <row r="1127" ht="12.75">
      <c r="B1127" s="14">
        <v>1126</v>
      </c>
    </row>
    <row r="1128" ht="12.75">
      <c r="B1128" s="14">
        <v>1127</v>
      </c>
    </row>
    <row r="1129" ht="12.75">
      <c r="B1129" s="14">
        <v>1128</v>
      </c>
    </row>
    <row r="1130" ht="12.75">
      <c r="B1130" s="14">
        <v>1129</v>
      </c>
    </row>
    <row r="1131" ht="12.75">
      <c r="B1131" s="14">
        <v>1130</v>
      </c>
    </row>
    <row r="1132" ht="12.75">
      <c r="B1132" s="14">
        <v>1131</v>
      </c>
    </row>
    <row r="1133" ht="12.75">
      <c r="B1133" s="14">
        <v>1132</v>
      </c>
    </row>
    <row r="1134" ht="12.75">
      <c r="B1134" s="14">
        <v>1133</v>
      </c>
    </row>
    <row r="1135" ht="12.75">
      <c r="B1135" s="14">
        <v>1134</v>
      </c>
    </row>
    <row r="1136" ht="12.75">
      <c r="B1136" s="14">
        <v>1135</v>
      </c>
    </row>
    <row r="1137" ht="12.75">
      <c r="B1137" s="14">
        <v>1136</v>
      </c>
    </row>
    <row r="1138" ht="12.75">
      <c r="B1138" s="14">
        <v>1137</v>
      </c>
    </row>
    <row r="1139" ht="12.75">
      <c r="B1139" s="14">
        <v>1138</v>
      </c>
    </row>
    <row r="1140" ht="12.75">
      <c r="B1140" s="14">
        <v>1139</v>
      </c>
    </row>
    <row r="1141" ht="12.75">
      <c r="B1141" s="14">
        <v>1140</v>
      </c>
    </row>
    <row r="1142" ht="12.75">
      <c r="B1142" s="14">
        <v>1141</v>
      </c>
    </row>
    <row r="1143" ht="12.75">
      <c r="B1143" s="14">
        <v>1142</v>
      </c>
    </row>
    <row r="1144" ht="12.75">
      <c r="B1144" s="14">
        <v>1143</v>
      </c>
    </row>
    <row r="1145" ht="12.75">
      <c r="B1145" s="14">
        <v>1144</v>
      </c>
    </row>
    <row r="1146" ht="12.75">
      <c r="B1146" s="14">
        <v>1145</v>
      </c>
    </row>
    <row r="1147" ht="12.75">
      <c r="B1147" s="14">
        <v>1146</v>
      </c>
    </row>
    <row r="1148" ht="12.75">
      <c r="B1148" s="14">
        <v>1147</v>
      </c>
    </row>
    <row r="1149" ht="12.75">
      <c r="B1149" s="14">
        <v>1148</v>
      </c>
    </row>
    <row r="1150" ht="12.75">
      <c r="B1150" s="14">
        <v>1149</v>
      </c>
    </row>
    <row r="1151" ht="12.75">
      <c r="B1151" s="14">
        <v>1150</v>
      </c>
    </row>
    <row r="1152" ht="12.75">
      <c r="B1152" s="14">
        <v>1151</v>
      </c>
    </row>
    <row r="1153" ht="12.75">
      <c r="B1153" s="14">
        <v>1152</v>
      </c>
    </row>
    <row r="1154" ht="12.75">
      <c r="B1154" s="14">
        <v>1153</v>
      </c>
    </row>
    <row r="1155" ht="12.75">
      <c r="B1155" s="14">
        <v>1154</v>
      </c>
    </row>
    <row r="1156" ht="12.75">
      <c r="B1156" s="14">
        <v>1155</v>
      </c>
    </row>
    <row r="1157" ht="12.75">
      <c r="B1157" s="14">
        <v>1156</v>
      </c>
    </row>
    <row r="1158" ht="12.75">
      <c r="B1158" s="14">
        <v>1157</v>
      </c>
    </row>
    <row r="1159" ht="12.75">
      <c r="B1159" s="14">
        <v>1158</v>
      </c>
    </row>
    <row r="1160" ht="12.75">
      <c r="B1160" s="14">
        <v>1159</v>
      </c>
    </row>
    <row r="1161" ht="12.75">
      <c r="B1161" s="14">
        <v>1160</v>
      </c>
    </row>
    <row r="1162" ht="12.75">
      <c r="B1162" s="14">
        <v>1161</v>
      </c>
    </row>
    <row r="1163" ht="12.75">
      <c r="B1163" s="14">
        <v>1162</v>
      </c>
    </row>
    <row r="1164" ht="12.75">
      <c r="B1164" s="14">
        <v>1163</v>
      </c>
    </row>
    <row r="1165" ht="12.75">
      <c r="B1165" s="14">
        <v>1164</v>
      </c>
    </row>
    <row r="1166" ht="12.75">
      <c r="B1166" s="14">
        <v>1165</v>
      </c>
    </row>
    <row r="1167" ht="12.75">
      <c r="B1167" s="14">
        <v>1166</v>
      </c>
    </row>
    <row r="1168" ht="12.75">
      <c r="B1168" s="14">
        <v>1167</v>
      </c>
    </row>
    <row r="1169" ht="12.75">
      <c r="B1169" s="14">
        <v>1168</v>
      </c>
    </row>
    <row r="1170" ht="12.75">
      <c r="B1170" s="14">
        <v>1169</v>
      </c>
    </row>
    <row r="1171" ht="12.75">
      <c r="B1171" s="14">
        <v>1170</v>
      </c>
    </row>
    <row r="1172" ht="12.75">
      <c r="B1172" s="14">
        <v>1171</v>
      </c>
    </row>
    <row r="1173" ht="12.75">
      <c r="B1173" s="14">
        <v>1172</v>
      </c>
    </row>
    <row r="1174" ht="12.75">
      <c r="B1174" s="14">
        <v>1173</v>
      </c>
    </row>
    <row r="1175" ht="12.75">
      <c r="B1175" s="14">
        <v>1174</v>
      </c>
    </row>
    <row r="1176" ht="12.75">
      <c r="B1176" s="14">
        <v>1175</v>
      </c>
    </row>
    <row r="1177" ht="12.75">
      <c r="B1177" s="14">
        <v>1176</v>
      </c>
    </row>
    <row r="1178" ht="12.75">
      <c r="B1178" s="14">
        <v>1177</v>
      </c>
    </row>
    <row r="1179" ht="12.75">
      <c r="B1179" s="14">
        <v>1178</v>
      </c>
    </row>
    <row r="1180" ht="12.75">
      <c r="B1180" s="14">
        <v>1179</v>
      </c>
    </row>
    <row r="1181" ht="12.75">
      <c r="B1181" s="14">
        <v>1180</v>
      </c>
    </row>
    <row r="1182" ht="12.75">
      <c r="B1182" s="14">
        <v>1181</v>
      </c>
    </row>
    <row r="1183" ht="12.75">
      <c r="B1183" s="14">
        <v>1182</v>
      </c>
    </row>
    <row r="1184" ht="12.75">
      <c r="B1184" s="14">
        <v>1183</v>
      </c>
    </row>
    <row r="1185" ht="12.75">
      <c r="B1185" s="14">
        <v>1184</v>
      </c>
    </row>
    <row r="1186" ht="12.75">
      <c r="B1186" s="14">
        <v>1185</v>
      </c>
    </row>
    <row r="1187" ht="12.75">
      <c r="B1187" s="14">
        <v>1186</v>
      </c>
    </row>
    <row r="1188" ht="12.75">
      <c r="B1188" s="14">
        <v>1187</v>
      </c>
    </row>
    <row r="1189" ht="12.75">
      <c r="B1189" s="14">
        <v>1188</v>
      </c>
    </row>
    <row r="1190" ht="12.75">
      <c r="B1190" s="14">
        <v>1189</v>
      </c>
    </row>
    <row r="1191" ht="12.75">
      <c r="B1191" s="14">
        <v>1190</v>
      </c>
    </row>
    <row r="1192" ht="12.75">
      <c r="B1192" s="14">
        <v>1191</v>
      </c>
    </row>
    <row r="1193" ht="12.75">
      <c r="B1193" s="14">
        <v>1192</v>
      </c>
    </row>
    <row r="1194" ht="12.75">
      <c r="B1194" s="14">
        <v>1193</v>
      </c>
    </row>
    <row r="1195" ht="12.75">
      <c r="B1195" s="14">
        <v>1194</v>
      </c>
    </row>
    <row r="1196" ht="12.75">
      <c r="B1196" s="14">
        <v>1195</v>
      </c>
    </row>
    <row r="1197" ht="12.75">
      <c r="B1197" s="14">
        <v>1196</v>
      </c>
    </row>
    <row r="1198" ht="12.75">
      <c r="B1198" s="14">
        <v>1197</v>
      </c>
    </row>
    <row r="1199" ht="12.75">
      <c r="B1199" s="14">
        <v>1198</v>
      </c>
    </row>
    <row r="1200" ht="12.75">
      <c r="B1200" s="14">
        <v>1199</v>
      </c>
    </row>
    <row r="1201" ht="12.75">
      <c r="B1201" s="14">
        <v>1200</v>
      </c>
    </row>
    <row r="1202" ht="12.75">
      <c r="B1202" s="14">
        <v>1201</v>
      </c>
    </row>
    <row r="1203" ht="12.75">
      <c r="B1203" s="14">
        <v>1202</v>
      </c>
    </row>
    <row r="1204" ht="12.75">
      <c r="B1204" s="14">
        <v>1203</v>
      </c>
    </row>
    <row r="1205" ht="12.75">
      <c r="B1205" s="14">
        <v>1204</v>
      </c>
    </row>
    <row r="1206" ht="12.75">
      <c r="B1206" s="14">
        <v>1205</v>
      </c>
    </row>
    <row r="1207" ht="12.75">
      <c r="B1207" s="14">
        <v>1206</v>
      </c>
    </row>
    <row r="1208" ht="12.75">
      <c r="B1208" s="14">
        <v>1207</v>
      </c>
    </row>
    <row r="1209" ht="12.75">
      <c r="B1209" s="14">
        <v>1208</v>
      </c>
    </row>
    <row r="1210" ht="12.75">
      <c r="B1210" s="14">
        <v>1209</v>
      </c>
    </row>
    <row r="1211" ht="12.75">
      <c r="B1211" s="14">
        <v>1210</v>
      </c>
    </row>
    <row r="1212" ht="12.75">
      <c r="B1212" s="14">
        <v>1211</v>
      </c>
    </row>
    <row r="1213" ht="12.75">
      <c r="B1213" s="14">
        <v>1212</v>
      </c>
    </row>
    <row r="1214" ht="12.75">
      <c r="B1214" s="14">
        <v>1213</v>
      </c>
    </row>
    <row r="1215" ht="12.75">
      <c r="B1215" s="14">
        <v>1214</v>
      </c>
    </row>
    <row r="1216" ht="12.75">
      <c r="B1216" s="14">
        <v>1215</v>
      </c>
    </row>
    <row r="1217" ht="12.75">
      <c r="B1217" s="14">
        <v>1216</v>
      </c>
    </row>
    <row r="1218" ht="12.75">
      <c r="B1218" s="14">
        <v>1217</v>
      </c>
    </row>
    <row r="1219" ht="12.75">
      <c r="B1219" s="14">
        <v>1218</v>
      </c>
    </row>
    <row r="1220" ht="12.75">
      <c r="B1220" s="14">
        <v>1219</v>
      </c>
    </row>
    <row r="1221" ht="12.75">
      <c r="B1221" s="14">
        <v>1220</v>
      </c>
    </row>
    <row r="1222" ht="12.75">
      <c r="B1222" s="14">
        <v>1221</v>
      </c>
    </row>
    <row r="1223" ht="12.75">
      <c r="B1223" s="14">
        <v>1222</v>
      </c>
    </row>
    <row r="1224" ht="12.75">
      <c r="B1224" s="14">
        <v>1223</v>
      </c>
    </row>
    <row r="1225" ht="12.75">
      <c r="B1225" s="14">
        <v>1224</v>
      </c>
    </row>
    <row r="1226" ht="12.75">
      <c r="B1226" s="14">
        <v>1225</v>
      </c>
    </row>
    <row r="1227" ht="12.75">
      <c r="B1227" s="14">
        <v>1226</v>
      </c>
    </row>
    <row r="1228" ht="12.75">
      <c r="B1228" s="14">
        <v>1227</v>
      </c>
    </row>
    <row r="1229" ht="12.75">
      <c r="B1229" s="14">
        <v>1228</v>
      </c>
    </row>
    <row r="1230" ht="12.75">
      <c r="B1230" s="14">
        <v>1229</v>
      </c>
    </row>
    <row r="1231" ht="12.75">
      <c r="B1231" s="14">
        <v>1230</v>
      </c>
    </row>
    <row r="1232" ht="12.75">
      <c r="B1232" s="14">
        <v>1231</v>
      </c>
    </row>
    <row r="1233" ht="12.75">
      <c r="B1233" s="14">
        <v>1232</v>
      </c>
    </row>
    <row r="1234" ht="12.75">
      <c r="B1234" s="14">
        <v>1233</v>
      </c>
    </row>
    <row r="1235" ht="12.75">
      <c r="B1235" s="14">
        <v>1234</v>
      </c>
    </row>
    <row r="1236" ht="12.75">
      <c r="B1236" s="14">
        <v>1235</v>
      </c>
    </row>
    <row r="1237" ht="12.75">
      <c r="B1237" s="14">
        <v>1236</v>
      </c>
    </row>
    <row r="1238" ht="12.75">
      <c r="B1238" s="14">
        <v>1237</v>
      </c>
    </row>
    <row r="1239" ht="12.75">
      <c r="B1239" s="14">
        <v>1238</v>
      </c>
    </row>
    <row r="1240" ht="12.75">
      <c r="B1240" s="14">
        <v>1239</v>
      </c>
    </row>
    <row r="1241" ht="12.75">
      <c r="B1241" s="14">
        <v>1240</v>
      </c>
    </row>
    <row r="1242" ht="12.75">
      <c r="B1242" s="14">
        <v>1241</v>
      </c>
    </row>
    <row r="1243" ht="12.75">
      <c r="B1243" s="14">
        <v>1242</v>
      </c>
    </row>
    <row r="1244" ht="12.75">
      <c r="B1244" s="14">
        <v>1243</v>
      </c>
    </row>
    <row r="1245" ht="12.75">
      <c r="B1245" s="14">
        <v>1244</v>
      </c>
    </row>
    <row r="1246" ht="12.75">
      <c r="B1246" s="14">
        <v>1245</v>
      </c>
    </row>
    <row r="1247" ht="12.75">
      <c r="B1247" s="14">
        <v>1246</v>
      </c>
    </row>
    <row r="1248" ht="12.75">
      <c r="B1248" s="14">
        <v>1247</v>
      </c>
    </row>
    <row r="1249" ht="12.75">
      <c r="B1249" s="14">
        <v>1248</v>
      </c>
    </row>
    <row r="1250" ht="12.75">
      <c r="B1250" s="14">
        <v>1249</v>
      </c>
    </row>
    <row r="1251" ht="12.75">
      <c r="B1251" s="14">
        <v>1250</v>
      </c>
    </row>
    <row r="1252" ht="12.75">
      <c r="B1252" s="14">
        <v>1251</v>
      </c>
    </row>
    <row r="1253" ht="12.75">
      <c r="B1253" s="14">
        <v>1252</v>
      </c>
    </row>
    <row r="1254" ht="12.75">
      <c r="B1254" s="14">
        <v>1253</v>
      </c>
    </row>
    <row r="1255" ht="12.75">
      <c r="B1255" s="14">
        <v>1254</v>
      </c>
    </row>
    <row r="1256" ht="12.75">
      <c r="B1256" s="14">
        <v>1255</v>
      </c>
    </row>
    <row r="1257" ht="12.75">
      <c r="B1257" s="14">
        <v>1256</v>
      </c>
    </row>
    <row r="1258" ht="12.75">
      <c r="B1258" s="14">
        <v>1257</v>
      </c>
    </row>
    <row r="1259" ht="12.75">
      <c r="B1259" s="14">
        <v>1258</v>
      </c>
    </row>
    <row r="1260" ht="12.75">
      <c r="B1260" s="14">
        <v>1259</v>
      </c>
    </row>
    <row r="1261" ht="12.75">
      <c r="B1261" s="14">
        <v>1260</v>
      </c>
    </row>
    <row r="1262" ht="12.75">
      <c r="B1262" s="14">
        <v>1261</v>
      </c>
    </row>
    <row r="1263" ht="12.75">
      <c r="B1263" s="14">
        <v>1262</v>
      </c>
    </row>
    <row r="1264" ht="12.75">
      <c r="B1264" s="14">
        <v>1263</v>
      </c>
    </row>
    <row r="1265" ht="12.75">
      <c r="B1265" s="14">
        <v>1264</v>
      </c>
    </row>
    <row r="1266" ht="12.75">
      <c r="B1266" s="14">
        <v>1265</v>
      </c>
    </row>
    <row r="1267" ht="12.75">
      <c r="B1267" s="14">
        <v>1266</v>
      </c>
    </row>
    <row r="1268" ht="12.75">
      <c r="B1268" s="14">
        <v>1267</v>
      </c>
    </row>
    <row r="1269" ht="12.75">
      <c r="B1269" s="14">
        <v>1268</v>
      </c>
    </row>
    <row r="1270" ht="12.75">
      <c r="B1270" s="14">
        <v>1269</v>
      </c>
    </row>
    <row r="1271" ht="12.75">
      <c r="B1271" s="14">
        <v>1270</v>
      </c>
    </row>
    <row r="1272" ht="12.75">
      <c r="B1272" s="14">
        <v>1271</v>
      </c>
    </row>
    <row r="1273" ht="12.75">
      <c r="B1273" s="14">
        <v>1272</v>
      </c>
    </row>
    <row r="1274" ht="12.75">
      <c r="B1274" s="14">
        <v>1273</v>
      </c>
    </row>
    <row r="1275" ht="12.75">
      <c r="B1275" s="14">
        <v>1274</v>
      </c>
    </row>
    <row r="1276" ht="12.75">
      <c r="B1276" s="14">
        <v>1275</v>
      </c>
    </row>
    <row r="1277" ht="12.75">
      <c r="B1277" s="14">
        <v>1276</v>
      </c>
    </row>
    <row r="1278" ht="12.75">
      <c r="B1278" s="14">
        <v>1277</v>
      </c>
    </row>
    <row r="1279" ht="12.75">
      <c r="B1279" s="14">
        <v>1278</v>
      </c>
    </row>
    <row r="1280" ht="12.75">
      <c r="B1280" s="14">
        <v>1279</v>
      </c>
    </row>
    <row r="1281" ht="12.75">
      <c r="B1281" s="14">
        <v>1280</v>
      </c>
    </row>
    <row r="1282" ht="12.75">
      <c r="B1282" s="14">
        <v>1281</v>
      </c>
    </row>
    <row r="1283" ht="12.75">
      <c r="B1283" s="14">
        <v>1282</v>
      </c>
    </row>
    <row r="1284" ht="12.75">
      <c r="B1284" s="14">
        <v>1283</v>
      </c>
    </row>
    <row r="1285" ht="12.75">
      <c r="B1285" s="14">
        <v>1284</v>
      </c>
    </row>
    <row r="1286" ht="12.75">
      <c r="B1286" s="14">
        <v>1285</v>
      </c>
    </row>
    <row r="1287" ht="12.75">
      <c r="B1287" s="14">
        <v>1286</v>
      </c>
    </row>
    <row r="1288" ht="12.75">
      <c r="B1288" s="14">
        <v>1287</v>
      </c>
    </row>
    <row r="1289" ht="12.75">
      <c r="B1289" s="14">
        <v>1288</v>
      </c>
    </row>
    <row r="1290" ht="12.75">
      <c r="B1290" s="14">
        <v>1289</v>
      </c>
    </row>
    <row r="1291" ht="12.75">
      <c r="B1291" s="14">
        <v>1290</v>
      </c>
    </row>
    <row r="1292" ht="12.75">
      <c r="B1292" s="14">
        <v>1291</v>
      </c>
    </row>
    <row r="1293" ht="12.75">
      <c r="B1293" s="14">
        <v>1292</v>
      </c>
    </row>
    <row r="1294" ht="12.75">
      <c r="B1294" s="14">
        <v>1293</v>
      </c>
    </row>
    <row r="1295" ht="12.75">
      <c r="B1295" s="14">
        <v>1294</v>
      </c>
    </row>
    <row r="1296" ht="12.75">
      <c r="B1296" s="14">
        <v>1295</v>
      </c>
    </row>
    <row r="1297" ht="12.75">
      <c r="B1297" s="14">
        <v>1296</v>
      </c>
    </row>
    <row r="1298" ht="12.75">
      <c r="B1298" s="14">
        <v>1297</v>
      </c>
    </row>
    <row r="1299" ht="12.75">
      <c r="B1299" s="14">
        <v>1298</v>
      </c>
    </row>
    <row r="1300" ht="12.75">
      <c r="B1300" s="14">
        <v>1299</v>
      </c>
    </row>
    <row r="1301" ht="12.75">
      <c r="B1301" s="14">
        <v>1300</v>
      </c>
    </row>
    <row r="1302" ht="12.75">
      <c r="B1302" s="14">
        <v>1301</v>
      </c>
    </row>
    <row r="1303" ht="12.75">
      <c r="B1303" s="14">
        <v>1302</v>
      </c>
    </row>
    <row r="1304" ht="12.75">
      <c r="B1304" s="14">
        <v>1303</v>
      </c>
    </row>
    <row r="1305" ht="12.75">
      <c r="B1305" s="14">
        <v>1304</v>
      </c>
    </row>
    <row r="1306" ht="12.75">
      <c r="B1306" s="14">
        <v>1305</v>
      </c>
    </row>
    <row r="1307" ht="12.75">
      <c r="B1307" s="14">
        <v>1306</v>
      </c>
    </row>
    <row r="1308" ht="12.75">
      <c r="B1308" s="14">
        <v>1307</v>
      </c>
    </row>
    <row r="1309" ht="12.75">
      <c r="B1309" s="14">
        <v>1308</v>
      </c>
    </row>
    <row r="1310" ht="12.75">
      <c r="B1310" s="14">
        <v>1309</v>
      </c>
    </row>
    <row r="1311" ht="12.75">
      <c r="B1311" s="14">
        <v>1310</v>
      </c>
    </row>
    <row r="1312" ht="12.75">
      <c r="B1312" s="14">
        <v>1311</v>
      </c>
    </row>
    <row r="1313" ht="12.75">
      <c r="B1313" s="14">
        <v>1312</v>
      </c>
    </row>
    <row r="1314" ht="12.75">
      <c r="B1314" s="14">
        <v>1313</v>
      </c>
    </row>
    <row r="1315" ht="12.75">
      <c r="B1315" s="14">
        <v>1314</v>
      </c>
    </row>
    <row r="1316" ht="12.75">
      <c r="B1316" s="14">
        <v>1315</v>
      </c>
    </row>
    <row r="1317" ht="12.75">
      <c r="B1317" s="14">
        <v>1316</v>
      </c>
    </row>
    <row r="1318" ht="12.75">
      <c r="B1318" s="14">
        <v>1317</v>
      </c>
    </row>
    <row r="1319" ht="12.75">
      <c r="B1319" s="14">
        <v>1318</v>
      </c>
    </row>
    <row r="1320" ht="12.75">
      <c r="B1320" s="14">
        <v>1319</v>
      </c>
    </row>
    <row r="1321" ht="12.75">
      <c r="B1321" s="14">
        <v>1320</v>
      </c>
    </row>
    <row r="1322" ht="12.75">
      <c r="B1322" s="14">
        <v>1321</v>
      </c>
    </row>
    <row r="1323" ht="12.75">
      <c r="B1323" s="14">
        <v>1322</v>
      </c>
    </row>
    <row r="1324" ht="12.75">
      <c r="B1324" s="14">
        <v>1323</v>
      </c>
    </row>
    <row r="1325" ht="12.75">
      <c r="B1325" s="14">
        <v>1324</v>
      </c>
    </row>
    <row r="1326" ht="12.75">
      <c r="B1326" s="14">
        <v>1325</v>
      </c>
    </row>
    <row r="1327" ht="12.75">
      <c r="B1327" s="14">
        <v>1326</v>
      </c>
    </row>
    <row r="1328" ht="12.75">
      <c r="B1328" s="14">
        <v>1327</v>
      </c>
    </row>
    <row r="1329" ht="12.75">
      <c r="B1329" s="14">
        <v>1328</v>
      </c>
    </row>
    <row r="1330" ht="12.75">
      <c r="B1330" s="14">
        <v>1329</v>
      </c>
    </row>
    <row r="1331" ht="12.75">
      <c r="B1331" s="14">
        <v>1330</v>
      </c>
    </row>
    <row r="1332" ht="12.75">
      <c r="B1332" s="14">
        <v>1331</v>
      </c>
    </row>
    <row r="1333" ht="12.75">
      <c r="B1333" s="14">
        <v>1332</v>
      </c>
    </row>
    <row r="1334" ht="12.75">
      <c r="B1334" s="14">
        <v>1333</v>
      </c>
    </row>
    <row r="1335" ht="12.75">
      <c r="B1335" s="14">
        <v>1334</v>
      </c>
    </row>
    <row r="1336" ht="12.75">
      <c r="B1336" s="14">
        <v>1335</v>
      </c>
    </row>
    <row r="1337" ht="12.75">
      <c r="B1337" s="14">
        <v>1336</v>
      </c>
    </row>
    <row r="1338" ht="12.75">
      <c r="B1338" s="14">
        <v>1337</v>
      </c>
    </row>
    <row r="1339" ht="12.75">
      <c r="B1339" s="14">
        <v>1338</v>
      </c>
    </row>
    <row r="1340" ht="12.75">
      <c r="B1340" s="14">
        <v>1339</v>
      </c>
    </row>
    <row r="1341" ht="12.75">
      <c r="B1341" s="14">
        <v>1340</v>
      </c>
    </row>
    <row r="1342" ht="12.75">
      <c r="B1342" s="14">
        <v>1341</v>
      </c>
    </row>
    <row r="1343" ht="12.75">
      <c r="B1343" s="14">
        <v>1342</v>
      </c>
    </row>
    <row r="1344" ht="12.75">
      <c r="B1344" s="14">
        <v>1343</v>
      </c>
    </row>
    <row r="1345" ht="12.75">
      <c r="B1345" s="14">
        <v>1344</v>
      </c>
    </row>
    <row r="1346" ht="12.75">
      <c r="B1346" s="14">
        <v>1345</v>
      </c>
    </row>
    <row r="1347" ht="12.75">
      <c r="B1347" s="14">
        <v>1346</v>
      </c>
    </row>
    <row r="1348" ht="12.75">
      <c r="B1348" s="14">
        <v>1347</v>
      </c>
    </row>
    <row r="1349" ht="12.75">
      <c r="B1349" s="14">
        <v>1348</v>
      </c>
    </row>
    <row r="1350" ht="12.75">
      <c r="B1350" s="14">
        <v>1349</v>
      </c>
    </row>
    <row r="1351" ht="12.75">
      <c r="B1351" s="14">
        <v>1350</v>
      </c>
    </row>
    <row r="1352" ht="12.75">
      <c r="B1352" s="14">
        <v>1351</v>
      </c>
    </row>
    <row r="1353" ht="12.75">
      <c r="B1353" s="14">
        <v>1352</v>
      </c>
    </row>
    <row r="1354" ht="12.75">
      <c r="B1354" s="14">
        <v>1353</v>
      </c>
    </row>
    <row r="1355" ht="12.75">
      <c r="B1355" s="14">
        <v>1354</v>
      </c>
    </row>
    <row r="1356" ht="12.75">
      <c r="B1356" s="14">
        <v>1355</v>
      </c>
    </row>
    <row r="1357" ht="12.75">
      <c r="B1357" s="14">
        <v>1356</v>
      </c>
    </row>
    <row r="1358" ht="12.75">
      <c r="B1358" s="14">
        <v>1357</v>
      </c>
    </row>
    <row r="1359" ht="12.75">
      <c r="B1359" s="14">
        <v>1358</v>
      </c>
    </row>
    <row r="1360" ht="12.75">
      <c r="B1360" s="14">
        <v>1359</v>
      </c>
    </row>
    <row r="1361" ht="12.75">
      <c r="B1361" s="14">
        <v>1360</v>
      </c>
    </row>
    <row r="1362" ht="12.75">
      <c r="B1362" s="14">
        <v>1361</v>
      </c>
    </row>
    <row r="1363" ht="12.75">
      <c r="B1363" s="14">
        <v>1362</v>
      </c>
    </row>
    <row r="1364" ht="12.75">
      <c r="B1364" s="14">
        <v>1363</v>
      </c>
    </row>
    <row r="1365" ht="12.75">
      <c r="B1365" s="14">
        <v>1364</v>
      </c>
    </row>
    <row r="1366" ht="12.75">
      <c r="B1366" s="14">
        <v>1365</v>
      </c>
    </row>
    <row r="1367" ht="12.75">
      <c r="B1367" s="14">
        <v>1366</v>
      </c>
    </row>
    <row r="1368" ht="12.75">
      <c r="B1368" s="14">
        <v>1367</v>
      </c>
    </row>
    <row r="1369" ht="12.75">
      <c r="B1369" s="14">
        <v>1368</v>
      </c>
    </row>
    <row r="1370" ht="12.75">
      <c r="B1370" s="14">
        <v>1369</v>
      </c>
    </row>
    <row r="1371" ht="12.75">
      <c r="B1371" s="14">
        <v>1370</v>
      </c>
    </row>
    <row r="1372" ht="12.75">
      <c r="B1372" s="14">
        <v>1371</v>
      </c>
    </row>
    <row r="1373" ht="12.75">
      <c r="B1373" s="14">
        <v>1372</v>
      </c>
    </row>
    <row r="1374" ht="12.75">
      <c r="B1374" s="14">
        <v>1373</v>
      </c>
    </row>
    <row r="1375" ht="12.75">
      <c r="B1375" s="14">
        <v>1374</v>
      </c>
    </row>
    <row r="1376" ht="12.75">
      <c r="B1376" s="14">
        <v>1375</v>
      </c>
    </row>
    <row r="1377" ht="12.75">
      <c r="B1377" s="14">
        <v>1376</v>
      </c>
    </row>
    <row r="1378" ht="12.75">
      <c r="B1378" s="14">
        <v>1377</v>
      </c>
    </row>
    <row r="1379" ht="12.75">
      <c r="B1379" s="14">
        <v>1378</v>
      </c>
    </row>
    <row r="1380" ht="12.75">
      <c r="B1380" s="14">
        <v>1379</v>
      </c>
    </row>
    <row r="1381" ht="12.75">
      <c r="B1381" s="14">
        <v>1380</v>
      </c>
    </row>
    <row r="1382" ht="12.75">
      <c r="B1382" s="14">
        <v>1381</v>
      </c>
    </row>
    <row r="1383" ht="12.75">
      <c r="B1383" s="14">
        <v>1382</v>
      </c>
    </row>
    <row r="1384" ht="12.75">
      <c r="B1384" s="14">
        <v>1383</v>
      </c>
    </row>
    <row r="1385" ht="12.75">
      <c r="B1385" s="14">
        <v>1384</v>
      </c>
    </row>
    <row r="1386" ht="12.75">
      <c r="B1386" s="14">
        <v>1385</v>
      </c>
    </row>
    <row r="1387" ht="12.75">
      <c r="B1387" s="14">
        <v>1386</v>
      </c>
    </row>
    <row r="1388" ht="12.75">
      <c r="B1388" s="14">
        <v>1387</v>
      </c>
    </row>
    <row r="1389" ht="12.75">
      <c r="B1389" s="14">
        <v>1388</v>
      </c>
    </row>
    <row r="1390" ht="12.75">
      <c r="B1390" s="14">
        <v>1389</v>
      </c>
    </row>
    <row r="1391" ht="12.75">
      <c r="B1391" s="14">
        <v>1390</v>
      </c>
    </row>
    <row r="1392" ht="12.75">
      <c r="B1392" s="14">
        <v>1391</v>
      </c>
    </row>
    <row r="1393" ht="12.75">
      <c r="B1393" s="14">
        <v>1392</v>
      </c>
    </row>
    <row r="1394" ht="12.75">
      <c r="B1394" s="14">
        <v>1393</v>
      </c>
    </row>
    <row r="1395" ht="12.75">
      <c r="B1395" s="14">
        <v>1394</v>
      </c>
    </row>
    <row r="1396" ht="12.75">
      <c r="B1396" s="14">
        <v>1395</v>
      </c>
    </row>
    <row r="1397" ht="12.75">
      <c r="B1397" s="14">
        <v>1396</v>
      </c>
    </row>
    <row r="1398" ht="12.75">
      <c r="B1398" s="14">
        <v>1397</v>
      </c>
    </row>
    <row r="1399" ht="12.75">
      <c r="B1399" s="14">
        <v>1398</v>
      </c>
    </row>
    <row r="1400" ht="12.75">
      <c r="B1400" s="14">
        <v>1399</v>
      </c>
    </row>
    <row r="1401" ht="12.75">
      <c r="B1401" s="14">
        <v>1400</v>
      </c>
    </row>
    <row r="1402" ht="12.75">
      <c r="B1402" s="14">
        <v>1401</v>
      </c>
    </row>
    <row r="1403" ht="12.75">
      <c r="B1403" s="14">
        <v>1402</v>
      </c>
    </row>
    <row r="1404" ht="12.75">
      <c r="B1404" s="14">
        <v>1403</v>
      </c>
    </row>
    <row r="1405" ht="12.75">
      <c r="B1405" s="14">
        <v>1404</v>
      </c>
    </row>
    <row r="1406" ht="12.75">
      <c r="B1406" s="14">
        <v>1405</v>
      </c>
    </row>
    <row r="1407" ht="12.75">
      <c r="B1407" s="14">
        <v>1406</v>
      </c>
    </row>
    <row r="1408" ht="12.75">
      <c r="B1408" s="14">
        <v>1407</v>
      </c>
    </row>
    <row r="1409" ht="12.75">
      <c r="B1409" s="14">
        <v>1408</v>
      </c>
    </row>
    <row r="1410" ht="12.75">
      <c r="B1410" s="14">
        <v>1409</v>
      </c>
    </row>
    <row r="1411" ht="12.75">
      <c r="B1411" s="14">
        <v>1410</v>
      </c>
    </row>
    <row r="1412" ht="12.75">
      <c r="B1412" s="14">
        <v>1411</v>
      </c>
    </row>
    <row r="1413" ht="12.75">
      <c r="B1413" s="14">
        <v>1412</v>
      </c>
    </row>
    <row r="1414" ht="12.75">
      <c r="B1414" s="14">
        <v>1413</v>
      </c>
    </row>
    <row r="1415" ht="12.75">
      <c r="B1415" s="14">
        <v>1414</v>
      </c>
    </row>
    <row r="1416" ht="12.75">
      <c r="B1416" s="14">
        <v>1415</v>
      </c>
    </row>
    <row r="1417" ht="12.75">
      <c r="B1417" s="14">
        <v>1416</v>
      </c>
    </row>
    <row r="1418" ht="12.75">
      <c r="B1418" s="14">
        <v>1417</v>
      </c>
    </row>
    <row r="1419" ht="12.75">
      <c r="B1419" s="14">
        <v>1418</v>
      </c>
    </row>
    <row r="1420" ht="12.75">
      <c r="B1420" s="14">
        <v>1419</v>
      </c>
    </row>
    <row r="1421" ht="12.75">
      <c r="B1421" s="14">
        <v>1420</v>
      </c>
    </row>
    <row r="1422" ht="12.75">
      <c r="B1422" s="14">
        <v>1421</v>
      </c>
    </row>
    <row r="1423" ht="12.75">
      <c r="B1423" s="14">
        <v>1422</v>
      </c>
    </row>
    <row r="1424" ht="12.75">
      <c r="B1424" s="14">
        <v>1423</v>
      </c>
    </row>
    <row r="1425" ht="12.75">
      <c r="B1425" s="14">
        <v>1424</v>
      </c>
    </row>
    <row r="1426" ht="12.75">
      <c r="B1426" s="14">
        <v>1425</v>
      </c>
    </row>
    <row r="1427" ht="12.75">
      <c r="B1427" s="14">
        <v>1426</v>
      </c>
    </row>
    <row r="1428" ht="12.75">
      <c r="B1428" s="14">
        <v>1427</v>
      </c>
    </row>
    <row r="1429" ht="12.75">
      <c r="B1429" s="14">
        <v>1428</v>
      </c>
    </row>
    <row r="1430" ht="12.75">
      <c r="B1430" s="14">
        <v>1429</v>
      </c>
    </row>
    <row r="1431" ht="12.75">
      <c r="B1431" s="14">
        <v>1430</v>
      </c>
    </row>
    <row r="1432" ht="12.75">
      <c r="B1432" s="14">
        <v>1431</v>
      </c>
    </row>
    <row r="1433" ht="12.75">
      <c r="B1433" s="14">
        <v>1432</v>
      </c>
    </row>
    <row r="1434" ht="12.75">
      <c r="B1434" s="14">
        <v>1433</v>
      </c>
    </row>
    <row r="1435" ht="12.75">
      <c r="B1435" s="14">
        <v>1434</v>
      </c>
    </row>
    <row r="1436" ht="12.75">
      <c r="B1436" s="14">
        <v>1435</v>
      </c>
    </row>
    <row r="1437" ht="12.75">
      <c r="B1437" s="14">
        <v>1436</v>
      </c>
    </row>
    <row r="1438" ht="12.75">
      <c r="B1438" s="14">
        <v>1437</v>
      </c>
    </row>
    <row r="1439" ht="12.75">
      <c r="B1439" s="14">
        <v>1438</v>
      </c>
    </row>
    <row r="1440" ht="12.75">
      <c r="B1440" s="14">
        <v>1439</v>
      </c>
    </row>
    <row r="1441" ht="12.75">
      <c r="B1441" s="14">
        <v>1440</v>
      </c>
    </row>
    <row r="1442" ht="12.75">
      <c r="B1442" s="14">
        <v>1441</v>
      </c>
    </row>
    <row r="1443" ht="12.75">
      <c r="B1443" s="14">
        <v>1442</v>
      </c>
    </row>
    <row r="1444" ht="12.75">
      <c r="B1444" s="14">
        <v>1443</v>
      </c>
    </row>
    <row r="1445" ht="12.75">
      <c r="B1445" s="14">
        <v>1444</v>
      </c>
    </row>
    <row r="1446" ht="12.75">
      <c r="B1446" s="14">
        <v>1445</v>
      </c>
    </row>
    <row r="1447" ht="12.75">
      <c r="B1447" s="14">
        <v>1446</v>
      </c>
    </row>
    <row r="1448" ht="12.75">
      <c r="B1448" s="14">
        <v>1447</v>
      </c>
    </row>
    <row r="1449" ht="12.75">
      <c r="B1449" s="14">
        <v>1448</v>
      </c>
    </row>
    <row r="1450" ht="12.75">
      <c r="B1450" s="14">
        <v>1449</v>
      </c>
    </row>
    <row r="1451" ht="12.75">
      <c r="B1451" s="14">
        <v>1450</v>
      </c>
    </row>
    <row r="1452" ht="12.75">
      <c r="B1452" s="14">
        <v>1451</v>
      </c>
    </row>
    <row r="1453" ht="12.75">
      <c r="B1453" s="14">
        <v>1452</v>
      </c>
    </row>
    <row r="1454" ht="12.75">
      <c r="B1454" s="14">
        <v>1453</v>
      </c>
    </row>
    <row r="1455" ht="12.75">
      <c r="B1455" s="14">
        <v>1454</v>
      </c>
    </row>
    <row r="1456" ht="12.75">
      <c r="B1456" s="14">
        <v>1455</v>
      </c>
    </row>
    <row r="1457" ht="12.75">
      <c r="B1457" s="14">
        <v>1456</v>
      </c>
    </row>
    <row r="1458" ht="12.75">
      <c r="B1458" s="14">
        <v>1457</v>
      </c>
    </row>
    <row r="1459" ht="12.75">
      <c r="B1459" s="14">
        <v>1458</v>
      </c>
    </row>
    <row r="1460" ht="12.75">
      <c r="B1460" s="14">
        <v>1459</v>
      </c>
    </row>
    <row r="1461" ht="12.75">
      <c r="B1461" s="14">
        <v>1460</v>
      </c>
    </row>
    <row r="1462" ht="12.75">
      <c r="B1462" s="14">
        <v>1461</v>
      </c>
    </row>
    <row r="1463" ht="12.75">
      <c r="B1463" s="14">
        <v>1462</v>
      </c>
    </row>
    <row r="1464" ht="12.75">
      <c r="B1464" s="14">
        <v>1463</v>
      </c>
    </row>
    <row r="1465" ht="12.75">
      <c r="B1465" s="14">
        <v>1464</v>
      </c>
    </row>
    <row r="1466" ht="12.75">
      <c r="B1466" s="14">
        <v>1465</v>
      </c>
    </row>
    <row r="1467" ht="12.75">
      <c r="B1467" s="14">
        <v>1466</v>
      </c>
    </row>
    <row r="1468" ht="12.75">
      <c r="B1468" s="14">
        <v>1467</v>
      </c>
    </row>
    <row r="1469" ht="12.75">
      <c r="B1469" s="14">
        <v>1468</v>
      </c>
    </row>
    <row r="1470" ht="12.75">
      <c r="B1470" s="14">
        <v>1469</v>
      </c>
    </row>
    <row r="1471" ht="12.75">
      <c r="B1471" s="14">
        <v>1470</v>
      </c>
    </row>
    <row r="1472" ht="12.75">
      <c r="B1472" s="14">
        <v>1471</v>
      </c>
    </row>
    <row r="1473" ht="12.75">
      <c r="B1473" s="14">
        <v>1472</v>
      </c>
    </row>
    <row r="1474" ht="12.75">
      <c r="B1474" s="14">
        <v>1473</v>
      </c>
    </row>
    <row r="1475" ht="12.75">
      <c r="B1475" s="14">
        <v>1474</v>
      </c>
    </row>
    <row r="1476" ht="12.75">
      <c r="B1476" s="14">
        <v>1475</v>
      </c>
    </row>
    <row r="1477" ht="12.75">
      <c r="B1477" s="14">
        <v>1476</v>
      </c>
    </row>
    <row r="1478" ht="12.75">
      <c r="B1478" s="14">
        <v>1477</v>
      </c>
    </row>
    <row r="1479" ht="12.75">
      <c r="B1479" s="14">
        <v>1478</v>
      </c>
    </row>
    <row r="1480" ht="12.75">
      <c r="B1480" s="14">
        <v>1479</v>
      </c>
    </row>
    <row r="1481" ht="12.75">
      <c r="B1481" s="14">
        <v>1480</v>
      </c>
    </row>
    <row r="1482" ht="12.75">
      <c r="B1482" s="14">
        <v>1481</v>
      </c>
    </row>
    <row r="1483" ht="12.75">
      <c r="B1483" s="14">
        <v>1482</v>
      </c>
    </row>
    <row r="1484" ht="12.75">
      <c r="B1484" s="14">
        <v>1483</v>
      </c>
    </row>
    <row r="1485" ht="12.75">
      <c r="B1485" s="14">
        <v>1484</v>
      </c>
    </row>
    <row r="1486" ht="12.75">
      <c r="B1486" s="14">
        <v>1485</v>
      </c>
    </row>
    <row r="1487" ht="12.75">
      <c r="B1487" s="14">
        <v>1486</v>
      </c>
    </row>
    <row r="1488" ht="12.75">
      <c r="B1488" s="14">
        <v>1487</v>
      </c>
    </row>
    <row r="1489" ht="12.75">
      <c r="B1489" s="14">
        <v>1488</v>
      </c>
    </row>
    <row r="1490" ht="12.75">
      <c r="B1490" s="14">
        <v>1489</v>
      </c>
    </row>
    <row r="1491" ht="12.75">
      <c r="B1491" s="14">
        <v>1490</v>
      </c>
    </row>
    <row r="1492" ht="12.75">
      <c r="B1492" s="14">
        <v>1491</v>
      </c>
    </row>
    <row r="1493" ht="12.75">
      <c r="B1493" s="14">
        <v>1492</v>
      </c>
    </row>
    <row r="1494" ht="12.75">
      <c r="B1494" s="14">
        <v>1493</v>
      </c>
    </row>
    <row r="1495" ht="12.75">
      <c r="B1495" s="14">
        <v>1494</v>
      </c>
    </row>
    <row r="1496" ht="12.75">
      <c r="B1496" s="14">
        <v>1495</v>
      </c>
    </row>
    <row r="1497" ht="12.75">
      <c r="B1497" s="14">
        <v>1496</v>
      </c>
    </row>
    <row r="1498" ht="12.75">
      <c r="B1498" s="14">
        <v>1497</v>
      </c>
    </row>
    <row r="1499" ht="12.75">
      <c r="B1499" s="14">
        <v>1498</v>
      </c>
    </row>
    <row r="1500" ht="12.75">
      <c r="B1500" s="14">
        <v>1499</v>
      </c>
    </row>
    <row r="1501" ht="12.75">
      <c r="B1501" s="14">
        <v>1500</v>
      </c>
    </row>
    <row r="1502" ht="12.75">
      <c r="B1502" s="14">
        <v>1501</v>
      </c>
    </row>
    <row r="1503" ht="12.75">
      <c r="B1503" s="14">
        <v>1502</v>
      </c>
    </row>
    <row r="1504" ht="12.75">
      <c r="B1504" s="14">
        <v>1503</v>
      </c>
    </row>
    <row r="1505" ht="12.75">
      <c r="B1505" s="14">
        <v>1504</v>
      </c>
    </row>
    <row r="1506" ht="12.75">
      <c r="B1506" s="14">
        <v>1505</v>
      </c>
    </row>
    <row r="1507" ht="12.75">
      <c r="B1507" s="14">
        <v>1506</v>
      </c>
    </row>
    <row r="1508" ht="12.75">
      <c r="B1508" s="14">
        <v>1507</v>
      </c>
    </row>
    <row r="1509" ht="12.75">
      <c r="B1509" s="14">
        <v>1508</v>
      </c>
    </row>
    <row r="1510" ht="12.75">
      <c r="B1510" s="14">
        <v>1509</v>
      </c>
    </row>
    <row r="1511" ht="12.75">
      <c r="B1511" s="14">
        <v>1510</v>
      </c>
    </row>
    <row r="1512" ht="12.75">
      <c r="B1512" s="14">
        <v>1511</v>
      </c>
    </row>
    <row r="1513" ht="12.75">
      <c r="B1513" s="14">
        <v>1512</v>
      </c>
    </row>
    <row r="1514" ht="12.75">
      <c r="B1514" s="14">
        <v>1513</v>
      </c>
    </row>
    <row r="1515" ht="12.75">
      <c r="B1515" s="14">
        <v>1514</v>
      </c>
    </row>
    <row r="1516" ht="12.75">
      <c r="B1516" s="14">
        <v>1515</v>
      </c>
    </row>
    <row r="1517" ht="12.75">
      <c r="B1517" s="14">
        <v>1516</v>
      </c>
    </row>
    <row r="1518" ht="12.75">
      <c r="B1518" s="14">
        <v>1517</v>
      </c>
    </row>
    <row r="1519" ht="12.75">
      <c r="B1519" s="14">
        <v>1518</v>
      </c>
    </row>
    <row r="1520" ht="12.75">
      <c r="B1520" s="14">
        <v>1519</v>
      </c>
    </row>
    <row r="1521" ht="12.75">
      <c r="B1521" s="14">
        <v>1520</v>
      </c>
    </row>
    <row r="1522" ht="12.75">
      <c r="B1522" s="14">
        <v>1521</v>
      </c>
    </row>
    <row r="1523" ht="12.75">
      <c r="B1523" s="14">
        <v>1522</v>
      </c>
    </row>
    <row r="1524" ht="12.75">
      <c r="B1524" s="14">
        <v>1523</v>
      </c>
    </row>
    <row r="1525" ht="12.75">
      <c r="B1525" s="14">
        <v>1524</v>
      </c>
    </row>
    <row r="1526" ht="12.75">
      <c r="B1526" s="14">
        <v>1525</v>
      </c>
    </row>
    <row r="1527" ht="12.75">
      <c r="B1527" s="14">
        <v>1526</v>
      </c>
    </row>
    <row r="1528" ht="12.75">
      <c r="B1528" s="14">
        <v>1527</v>
      </c>
    </row>
    <row r="1529" ht="12.75">
      <c r="B1529" s="14">
        <v>1528</v>
      </c>
    </row>
    <row r="1530" ht="12.75">
      <c r="B1530" s="14">
        <v>1529</v>
      </c>
    </row>
    <row r="1531" ht="12.75">
      <c r="B1531" s="14">
        <v>1530</v>
      </c>
    </row>
    <row r="1532" ht="12.75">
      <c r="B1532" s="14">
        <v>1531</v>
      </c>
    </row>
    <row r="1533" ht="12.75">
      <c r="B1533" s="14">
        <v>1532</v>
      </c>
    </row>
    <row r="1534" ht="12.75">
      <c r="B1534" s="14">
        <v>1533</v>
      </c>
    </row>
    <row r="1535" ht="12.75">
      <c r="B1535" s="14">
        <v>1534</v>
      </c>
    </row>
    <row r="1536" ht="12.75">
      <c r="B1536" s="14">
        <v>1535</v>
      </c>
    </row>
    <row r="1537" ht="12.75">
      <c r="B1537" s="14">
        <v>1536</v>
      </c>
    </row>
    <row r="1538" ht="12.75">
      <c r="B1538" s="14">
        <v>1537</v>
      </c>
    </row>
    <row r="1539" ht="12.75">
      <c r="B1539" s="14">
        <v>1538</v>
      </c>
    </row>
    <row r="1540" ht="12.75">
      <c r="B1540" s="14">
        <v>1539</v>
      </c>
    </row>
    <row r="1541" ht="12.75">
      <c r="B1541" s="14">
        <v>1540</v>
      </c>
    </row>
    <row r="1542" ht="12.75">
      <c r="B1542" s="14">
        <v>1541</v>
      </c>
    </row>
    <row r="1543" ht="12.75">
      <c r="B1543" s="14">
        <v>1542</v>
      </c>
    </row>
    <row r="1544" ht="12.75">
      <c r="B1544" s="14">
        <v>1543</v>
      </c>
    </row>
    <row r="1545" ht="12.75">
      <c r="B1545" s="14">
        <v>1544</v>
      </c>
    </row>
    <row r="1546" ht="12.75">
      <c r="B1546" s="14">
        <v>1545</v>
      </c>
    </row>
    <row r="1547" ht="12.75">
      <c r="B1547" s="14">
        <v>1546</v>
      </c>
    </row>
    <row r="1548" ht="12.75">
      <c r="B1548" s="14">
        <v>1547</v>
      </c>
    </row>
    <row r="1549" ht="12.75">
      <c r="B1549" s="14">
        <v>1548</v>
      </c>
    </row>
    <row r="1550" ht="12.75">
      <c r="B1550" s="14">
        <v>1549</v>
      </c>
    </row>
    <row r="1551" ht="12.75">
      <c r="B1551" s="14">
        <v>1550</v>
      </c>
    </row>
    <row r="1552" ht="12.75">
      <c r="B1552" s="14">
        <v>1551</v>
      </c>
    </row>
    <row r="1553" ht="12.75">
      <c r="B1553" s="14">
        <v>1552</v>
      </c>
    </row>
    <row r="1554" ht="12.75">
      <c r="B1554" s="14">
        <v>1553</v>
      </c>
    </row>
    <row r="1555" ht="12.75">
      <c r="B1555" s="14">
        <v>1554</v>
      </c>
    </row>
    <row r="1556" ht="12.75">
      <c r="B1556" s="14">
        <v>1555</v>
      </c>
    </row>
    <row r="1557" ht="12.75">
      <c r="B1557" s="14">
        <v>1556</v>
      </c>
    </row>
    <row r="1558" ht="12.75">
      <c r="B1558" s="14">
        <v>1557</v>
      </c>
    </row>
    <row r="1559" ht="12.75">
      <c r="B1559" s="14">
        <v>1558</v>
      </c>
    </row>
    <row r="1560" ht="12.75">
      <c r="B1560" s="14">
        <v>1559</v>
      </c>
    </row>
    <row r="1561" ht="12.75">
      <c r="B1561" s="14">
        <v>1560</v>
      </c>
    </row>
    <row r="1562" ht="12.75">
      <c r="B1562" s="14">
        <v>1561</v>
      </c>
    </row>
    <row r="1563" ht="12.75">
      <c r="B1563" s="14">
        <v>1562</v>
      </c>
    </row>
    <row r="1564" ht="12.75">
      <c r="B1564" s="14">
        <v>1563</v>
      </c>
    </row>
    <row r="1565" ht="12.75">
      <c r="B1565" s="14">
        <v>1564</v>
      </c>
    </row>
    <row r="1566" ht="12.75">
      <c r="B1566" s="14">
        <v>1565</v>
      </c>
    </row>
    <row r="1567" ht="12.75">
      <c r="B1567" s="14">
        <v>1566</v>
      </c>
    </row>
    <row r="1568" ht="12.75">
      <c r="B1568" s="14">
        <v>1567</v>
      </c>
    </row>
    <row r="1569" ht="12.75">
      <c r="B1569" s="14">
        <v>1568</v>
      </c>
    </row>
    <row r="1570" ht="12.75">
      <c r="B1570" s="14">
        <v>1569</v>
      </c>
    </row>
    <row r="1571" ht="12.75">
      <c r="B1571" s="14">
        <v>1570</v>
      </c>
    </row>
    <row r="1572" ht="12.75">
      <c r="B1572" s="14">
        <v>1571</v>
      </c>
    </row>
    <row r="1573" ht="12.75">
      <c r="B1573" s="14">
        <v>1572</v>
      </c>
    </row>
    <row r="1574" ht="12.75">
      <c r="B1574" s="14">
        <v>1573</v>
      </c>
    </row>
    <row r="1575" ht="12.75">
      <c r="B1575" s="14">
        <v>1574</v>
      </c>
    </row>
    <row r="1576" ht="12.75">
      <c r="B1576" s="14">
        <v>1575</v>
      </c>
    </row>
    <row r="1577" ht="12.75">
      <c r="B1577" s="14">
        <v>1576</v>
      </c>
    </row>
    <row r="1578" ht="12.75">
      <c r="B1578" s="14">
        <v>1577</v>
      </c>
    </row>
    <row r="1579" ht="12.75">
      <c r="B1579" s="14">
        <v>1578</v>
      </c>
    </row>
    <row r="1580" ht="12.75">
      <c r="B1580" s="14">
        <v>1579</v>
      </c>
    </row>
    <row r="1581" ht="12.75">
      <c r="B1581" s="14">
        <v>1580</v>
      </c>
    </row>
    <row r="1582" ht="12.75">
      <c r="B1582" s="14">
        <v>1581</v>
      </c>
    </row>
    <row r="1583" ht="12.75">
      <c r="B1583" s="14">
        <v>1582</v>
      </c>
    </row>
    <row r="1584" ht="12.75">
      <c r="B1584" s="14">
        <v>1583</v>
      </c>
    </row>
    <row r="1585" ht="12.75">
      <c r="B1585" s="14">
        <v>1584</v>
      </c>
    </row>
    <row r="1586" ht="12.75">
      <c r="B1586" s="14">
        <v>1585</v>
      </c>
    </row>
    <row r="1587" ht="12.75">
      <c r="B1587" s="14">
        <v>1586</v>
      </c>
    </row>
    <row r="1588" ht="12.75">
      <c r="B1588" s="14">
        <v>1587</v>
      </c>
    </row>
    <row r="1589" ht="12.75">
      <c r="B1589" s="14">
        <v>1588</v>
      </c>
    </row>
    <row r="1590" ht="12.75">
      <c r="B1590" s="14">
        <v>1589</v>
      </c>
    </row>
    <row r="1591" ht="12.75">
      <c r="B1591" s="14">
        <v>1590</v>
      </c>
    </row>
    <row r="1592" ht="12.75">
      <c r="B1592" s="14">
        <v>1591</v>
      </c>
    </row>
    <row r="1593" ht="12.75">
      <c r="B1593" s="14">
        <v>1592</v>
      </c>
    </row>
    <row r="1594" ht="12.75">
      <c r="B1594" s="14">
        <v>1593</v>
      </c>
    </row>
    <row r="1595" ht="12.75">
      <c r="B1595" s="14">
        <v>1594</v>
      </c>
    </row>
    <row r="1596" ht="12.75">
      <c r="B1596" s="14">
        <v>1595</v>
      </c>
    </row>
    <row r="1597" ht="12.75">
      <c r="B1597" s="14">
        <v>1596</v>
      </c>
    </row>
    <row r="1598" ht="12.75">
      <c r="B1598" s="14">
        <v>1597</v>
      </c>
    </row>
    <row r="1599" ht="12.75">
      <c r="B1599" s="14">
        <v>1598</v>
      </c>
    </row>
    <row r="1600" ht="12.75">
      <c r="B1600" s="14">
        <v>1599</v>
      </c>
    </row>
    <row r="1601" ht="12.75">
      <c r="B1601" s="14">
        <v>1600</v>
      </c>
    </row>
    <row r="1602" ht="12.75">
      <c r="B1602" s="14">
        <v>1601</v>
      </c>
    </row>
    <row r="1603" ht="12.75">
      <c r="B1603" s="14">
        <v>1602</v>
      </c>
    </row>
    <row r="1604" ht="12.75">
      <c r="B1604" s="14">
        <v>1603</v>
      </c>
    </row>
    <row r="1605" ht="12.75">
      <c r="B1605" s="14">
        <v>1604</v>
      </c>
    </row>
    <row r="1606" ht="12.75">
      <c r="B1606" s="14">
        <v>1605</v>
      </c>
    </row>
    <row r="1607" ht="12.75">
      <c r="B1607" s="14">
        <v>1606</v>
      </c>
    </row>
    <row r="1608" ht="12.75">
      <c r="B1608" s="14">
        <v>1607</v>
      </c>
    </row>
    <row r="1609" ht="12.75">
      <c r="B1609" s="14">
        <v>1608</v>
      </c>
    </row>
    <row r="1610" ht="12.75">
      <c r="B1610" s="14">
        <v>1609</v>
      </c>
    </row>
    <row r="1611" ht="12.75">
      <c r="B1611" s="14">
        <v>1610</v>
      </c>
    </row>
    <row r="1612" ht="12.75">
      <c r="B1612" s="14">
        <v>1611</v>
      </c>
    </row>
    <row r="1613" ht="12.75">
      <c r="B1613" s="14">
        <v>1612</v>
      </c>
    </row>
    <row r="1614" ht="12.75">
      <c r="B1614" s="14">
        <v>1613</v>
      </c>
    </row>
    <row r="1615" ht="12.75">
      <c r="B1615" s="14">
        <v>1614</v>
      </c>
    </row>
    <row r="1616" ht="12.75">
      <c r="B1616" s="14">
        <v>1615</v>
      </c>
    </row>
    <row r="1617" ht="12.75">
      <c r="B1617" s="14">
        <v>1616</v>
      </c>
    </row>
    <row r="1618" ht="12.75">
      <c r="B1618" s="14">
        <v>1617</v>
      </c>
    </row>
    <row r="1619" ht="12.75">
      <c r="B1619" s="14">
        <v>1618</v>
      </c>
    </row>
    <row r="1620" ht="12.75">
      <c r="B1620" s="14">
        <v>1619</v>
      </c>
    </row>
    <row r="1621" ht="12.75">
      <c r="B1621" s="14">
        <v>1620</v>
      </c>
    </row>
    <row r="1622" ht="12.75">
      <c r="B1622" s="14">
        <v>1621</v>
      </c>
    </row>
    <row r="1623" ht="12.75">
      <c r="B1623" s="14">
        <v>1622</v>
      </c>
    </row>
    <row r="1624" ht="12.75">
      <c r="B1624" s="14">
        <v>1623</v>
      </c>
    </row>
    <row r="1625" ht="12.75">
      <c r="B1625" s="14">
        <v>1624</v>
      </c>
    </row>
    <row r="1626" ht="12.75">
      <c r="B1626" s="14">
        <v>1625</v>
      </c>
    </row>
    <row r="1627" ht="12.75">
      <c r="B1627" s="14">
        <v>1626</v>
      </c>
    </row>
    <row r="1628" ht="12.75">
      <c r="B1628" s="14">
        <v>1627</v>
      </c>
    </row>
    <row r="1629" ht="12.75">
      <c r="B1629" s="14">
        <v>1628</v>
      </c>
    </row>
    <row r="1630" ht="12.75">
      <c r="B1630" s="14">
        <v>1629</v>
      </c>
    </row>
    <row r="1631" ht="12.75">
      <c r="B1631" s="14">
        <v>1630</v>
      </c>
    </row>
    <row r="1632" ht="12.75">
      <c r="B1632" s="14">
        <v>1631</v>
      </c>
    </row>
    <row r="1633" ht="12.75">
      <c r="B1633" s="14">
        <v>1632</v>
      </c>
    </row>
    <row r="1634" ht="12.75">
      <c r="B1634" s="14">
        <v>1633</v>
      </c>
    </row>
    <row r="1635" ht="12.75">
      <c r="B1635" s="14">
        <v>1634</v>
      </c>
    </row>
    <row r="1636" ht="12.75">
      <c r="B1636" s="14">
        <v>1635</v>
      </c>
    </row>
    <row r="1637" ht="12.75">
      <c r="B1637" s="14">
        <v>1636</v>
      </c>
    </row>
    <row r="1638" ht="12.75">
      <c r="B1638" s="14">
        <v>1637</v>
      </c>
    </row>
    <row r="1639" ht="12.75">
      <c r="B1639" s="14">
        <v>1638</v>
      </c>
    </row>
    <row r="1640" ht="12.75">
      <c r="B1640" s="14">
        <v>1639</v>
      </c>
    </row>
    <row r="1641" ht="12.75">
      <c r="B1641" s="14">
        <v>1640</v>
      </c>
    </row>
    <row r="1642" ht="12.75">
      <c r="B1642" s="14">
        <v>1641</v>
      </c>
    </row>
    <row r="1643" ht="12.75">
      <c r="B1643" s="14">
        <v>1642</v>
      </c>
    </row>
    <row r="1644" ht="12.75">
      <c r="B1644" s="14">
        <v>1643</v>
      </c>
    </row>
    <row r="1645" ht="12.75">
      <c r="B1645" s="14">
        <v>1644</v>
      </c>
    </row>
    <row r="1646" ht="12.75">
      <c r="B1646" s="14">
        <v>1645</v>
      </c>
    </row>
    <row r="1647" ht="12.75">
      <c r="B1647" s="14">
        <v>1646</v>
      </c>
    </row>
    <row r="1648" ht="12.75">
      <c r="B1648" s="14">
        <v>1647</v>
      </c>
    </row>
    <row r="1649" ht="12.75">
      <c r="B1649" s="14">
        <v>1648</v>
      </c>
    </row>
    <row r="1650" ht="12.75">
      <c r="B1650" s="14">
        <v>1649</v>
      </c>
    </row>
    <row r="1651" ht="12.75">
      <c r="B1651" s="14">
        <v>1650</v>
      </c>
    </row>
    <row r="1652" ht="12.75">
      <c r="B1652" s="14">
        <v>1651</v>
      </c>
    </row>
    <row r="1653" ht="12.75">
      <c r="B1653" s="14">
        <v>1652</v>
      </c>
    </row>
    <row r="1654" ht="12.75">
      <c r="B1654" s="14">
        <v>1653</v>
      </c>
    </row>
    <row r="1655" ht="12.75">
      <c r="B1655" s="14">
        <v>1654</v>
      </c>
    </row>
    <row r="1656" ht="12.75">
      <c r="B1656" s="14">
        <v>1655</v>
      </c>
    </row>
    <row r="1657" ht="12.75">
      <c r="B1657" s="14">
        <v>1656</v>
      </c>
    </row>
    <row r="1658" ht="12.75">
      <c r="B1658" s="14">
        <v>1657</v>
      </c>
    </row>
    <row r="1659" ht="12.75">
      <c r="B1659" s="14">
        <v>1658</v>
      </c>
    </row>
    <row r="1660" ht="12.75">
      <c r="B1660" s="14">
        <v>1659</v>
      </c>
    </row>
    <row r="1661" ht="12.75">
      <c r="B1661" s="14">
        <v>1660</v>
      </c>
    </row>
    <row r="1662" ht="12.75">
      <c r="B1662" s="14">
        <v>1661</v>
      </c>
    </row>
    <row r="1663" ht="12.75">
      <c r="B1663" s="14">
        <v>1662</v>
      </c>
    </row>
    <row r="1664" ht="12.75">
      <c r="B1664" s="14">
        <v>1663</v>
      </c>
    </row>
    <row r="1665" ht="12.75">
      <c r="B1665" s="14">
        <v>1664</v>
      </c>
    </row>
    <row r="1666" ht="12.75">
      <c r="B1666" s="14">
        <v>1665</v>
      </c>
    </row>
    <row r="1667" ht="12.75">
      <c r="B1667" s="14">
        <v>1666</v>
      </c>
    </row>
    <row r="1668" ht="12.75">
      <c r="B1668" s="14">
        <v>1667</v>
      </c>
    </row>
    <row r="1669" ht="12.75">
      <c r="B1669" s="14">
        <v>1668</v>
      </c>
    </row>
    <row r="1670" ht="12.75">
      <c r="B1670" s="14">
        <v>1669</v>
      </c>
    </row>
    <row r="1671" ht="12.75">
      <c r="B1671" s="14">
        <v>1670</v>
      </c>
    </row>
    <row r="1672" ht="12.75">
      <c r="B1672" s="14">
        <v>1671</v>
      </c>
    </row>
    <row r="1673" ht="12.75">
      <c r="B1673" s="14">
        <v>1672</v>
      </c>
    </row>
    <row r="1674" ht="12.75">
      <c r="B1674" s="14">
        <v>1673</v>
      </c>
    </row>
    <row r="1675" ht="12.75">
      <c r="B1675" s="14">
        <v>1674</v>
      </c>
    </row>
    <row r="1676" ht="12.75">
      <c r="B1676" s="14">
        <v>1675</v>
      </c>
    </row>
    <row r="1677" ht="12.75">
      <c r="B1677" s="14">
        <v>1676</v>
      </c>
    </row>
    <row r="1678" ht="12.75">
      <c r="B1678" s="14">
        <v>1677</v>
      </c>
    </row>
    <row r="1679" ht="12.75">
      <c r="B1679" s="14">
        <v>1678</v>
      </c>
    </row>
    <row r="1680" ht="12.75">
      <c r="B1680" s="14">
        <v>1679</v>
      </c>
    </row>
    <row r="1681" ht="12.75">
      <c r="B1681" s="14">
        <v>1680</v>
      </c>
    </row>
    <row r="1682" ht="12.75">
      <c r="B1682" s="14">
        <v>1681</v>
      </c>
    </row>
    <row r="1683" ht="12.75">
      <c r="B1683" s="14">
        <v>1682</v>
      </c>
    </row>
    <row r="1684" ht="12.75">
      <c r="B1684" s="14">
        <v>1683</v>
      </c>
    </row>
    <row r="1685" ht="12.75">
      <c r="B1685" s="14">
        <v>1684</v>
      </c>
    </row>
    <row r="1686" ht="12.75">
      <c r="B1686" s="14">
        <v>1685</v>
      </c>
    </row>
    <row r="1687" ht="12.75">
      <c r="B1687" s="14">
        <v>1686</v>
      </c>
    </row>
    <row r="1688" ht="12.75">
      <c r="B1688" s="14">
        <v>1687</v>
      </c>
    </row>
    <row r="1689" ht="12.75">
      <c r="B1689" s="14">
        <v>1688</v>
      </c>
    </row>
    <row r="1690" ht="12.75">
      <c r="B1690" s="14">
        <v>1689</v>
      </c>
    </row>
    <row r="1691" ht="12.75">
      <c r="B1691" s="14">
        <v>1690</v>
      </c>
    </row>
    <row r="1692" ht="12.75">
      <c r="B1692" s="14">
        <v>1691</v>
      </c>
    </row>
    <row r="1693" ht="12.75">
      <c r="B1693" s="14">
        <v>1692</v>
      </c>
    </row>
    <row r="1694" ht="12.75">
      <c r="B1694" s="14">
        <v>1693</v>
      </c>
    </row>
    <row r="1695" ht="12.75">
      <c r="B1695" s="14">
        <v>1694</v>
      </c>
    </row>
    <row r="1696" ht="12.75">
      <c r="B1696" s="14">
        <v>1695</v>
      </c>
    </row>
    <row r="1697" ht="12.75">
      <c r="B1697" s="14">
        <v>1696</v>
      </c>
    </row>
    <row r="1698" ht="12.75">
      <c r="B1698" s="14">
        <v>1697</v>
      </c>
    </row>
    <row r="1699" ht="12.75">
      <c r="B1699" s="14">
        <v>1698</v>
      </c>
    </row>
    <row r="1700" ht="12.75">
      <c r="B1700" s="14">
        <v>1699</v>
      </c>
    </row>
    <row r="1701" ht="12.75">
      <c r="B1701" s="14">
        <v>1700</v>
      </c>
    </row>
    <row r="1702" ht="12.75">
      <c r="B1702" s="14">
        <v>1701</v>
      </c>
    </row>
    <row r="1703" ht="12.75">
      <c r="B1703" s="14">
        <v>1702</v>
      </c>
    </row>
    <row r="1704" ht="12.75">
      <c r="B1704" s="14">
        <v>1703</v>
      </c>
    </row>
    <row r="1705" ht="12.75">
      <c r="B1705" s="14">
        <v>1704</v>
      </c>
    </row>
    <row r="1706" ht="12.75">
      <c r="B1706" s="14">
        <v>1705</v>
      </c>
    </row>
    <row r="1707" ht="12.75">
      <c r="B1707" s="14">
        <v>1706</v>
      </c>
    </row>
    <row r="1708" ht="12.75">
      <c r="B1708" s="14">
        <v>1707</v>
      </c>
    </row>
    <row r="1709" ht="12.75">
      <c r="B1709" s="14">
        <v>1708</v>
      </c>
    </row>
    <row r="1710" ht="12.75">
      <c r="B1710" s="14">
        <v>1709</v>
      </c>
    </row>
    <row r="1711" ht="12.75">
      <c r="B1711" s="14">
        <v>1710</v>
      </c>
    </row>
    <row r="1712" ht="12.75">
      <c r="B1712" s="14">
        <v>1711</v>
      </c>
    </row>
    <row r="1713" ht="12.75">
      <c r="B1713" s="14">
        <v>1712</v>
      </c>
    </row>
    <row r="1714" ht="12.75">
      <c r="B1714" s="14">
        <v>1713</v>
      </c>
    </row>
    <row r="1715" ht="12.75">
      <c r="B1715" s="14">
        <v>1714</v>
      </c>
    </row>
    <row r="1716" ht="12.75">
      <c r="B1716" s="14">
        <v>1715</v>
      </c>
    </row>
    <row r="1717" ht="12.75">
      <c r="B1717" s="14">
        <v>1716</v>
      </c>
    </row>
    <row r="1718" ht="12.75">
      <c r="B1718" s="14">
        <v>1717</v>
      </c>
    </row>
    <row r="1719" ht="12.75">
      <c r="B1719" s="14">
        <v>1718</v>
      </c>
    </row>
    <row r="1720" ht="12.75">
      <c r="B1720" s="14">
        <v>1719</v>
      </c>
    </row>
    <row r="1721" ht="12.75">
      <c r="B1721" s="14">
        <v>1720</v>
      </c>
    </row>
    <row r="1722" ht="12.75">
      <c r="B1722" s="14">
        <v>1721</v>
      </c>
    </row>
    <row r="1723" ht="12.75">
      <c r="B1723" s="14">
        <v>1722</v>
      </c>
    </row>
    <row r="1724" ht="12.75">
      <c r="B1724" s="14">
        <v>1723</v>
      </c>
    </row>
    <row r="1725" ht="12.75">
      <c r="B1725" s="14">
        <v>1724</v>
      </c>
    </row>
    <row r="1726" ht="12.75">
      <c r="B1726" s="14">
        <v>1725</v>
      </c>
    </row>
    <row r="1727" ht="12.75">
      <c r="B1727" s="14">
        <v>1726</v>
      </c>
    </row>
    <row r="1728" ht="12.75">
      <c r="B1728" s="14">
        <v>1727</v>
      </c>
    </row>
    <row r="1729" ht="12.75">
      <c r="B1729" s="14">
        <v>1728</v>
      </c>
    </row>
    <row r="1730" ht="12.75">
      <c r="B1730" s="14">
        <v>1729</v>
      </c>
    </row>
    <row r="1731" ht="12.75">
      <c r="B1731" s="14">
        <v>1730</v>
      </c>
    </row>
    <row r="1732" ht="12.75">
      <c r="B1732" s="14">
        <v>1731</v>
      </c>
    </row>
    <row r="1733" ht="12.75">
      <c r="B1733" s="14">
        <v>1732</v>
      </c>
    </row>
    <row r="1734" ht="12.75">
      <c r="B1734" s="14">
        <v>1733</v>
      </c>
    </row>
    <row r="1735" ht="12.75">
      <c r="B1735" s="14">
        <v>1734</v>
      </c>
    </row>
    <row r="1736" ht="12.75">
      <c r="B1736" s="14">
        <v>1735</v>
      </c>
    </row>
    <row r="1737" ht="12.75">
      <c r="B1737" s="14">
        <v>1736</v>
      </c>
    </row>
    <row r="1738" ht="12.75">
      <c r="B1738" s="14">
        <v>1737</v>
      </c>
    </row>
    <row r="1739" ht="12.75">
      <c r="B1739" s="14">
        <v>1738</v>
      </c>
    </row>
    <row r="1740" ht="12.75">
      <c r="B1740" s="14">
        <v>1739</v>
      </c>
    </row>
    <row r="1741" ht="12.75">
      <c r="B1741" s="14">
        <v>1740</v>
      </c>
    </row>
    <row r="1742" ht="12.75">
      <c r="B1742" s="14">
        <v>1741</v>
      </c>
    </row>
    <row r="1743" ht="12.75">
      <c r="B1743" s="14">
        <v>1742</v>
      </c>
    </row>
    <row r="1744" ht="12.75">
      <c r="B1744" s="14">
        <v>1743</v>
      </c>
    </row>
    <row r="1745" ht="12.75">
      <c r="B1745" s="14">
        <v>1744</v>
      </c>
    </row>
    <row r="1746" ht="12.75">
      <c r="B1746" s="14">
        <v>1745</v>
      </c>
    </row>
    <row r="1747" ht="12.75">
      <c r="B1747" s="14">
        <v>1746</v>
      </c>
    </row>
    <row r="1748" ht="12.75">
      <c r="B1748" s="14">
        <v>1747</v>
      </c>
    </row>
    <row r="1749" ht="12.75">
      <c r="B1749" s="14">
        <v>1748</v>
      </c>
    </row>
    <row r="1750" ht="12.75">
      <c r="B1750" s="14">
        <v>1749</v>
      </c>
    </row>
    <row r="1751" ht="12.75">
      <c r="B1751" s="14">
        <v>1750</v>
      </c>
    </row>
    <row r="1752" ht="12.75">
      <c r="B1752" s="14">
        <v>1751</v>
      </c>
    </row>
    <row r="1753" ht="12.75">
      <c r="B1753" s="14">
        <v>1752</v>
      </c>
    </row>
    <row r="1754" ht="12.75">
      <c r="B1754" s="14">
        <v>1753</v>
      </c>
    </row>
    <row r="1755" ht="12.75">
      <c r="B1755" s="14">
        <v>1754</v>
      </c>
    </row>
    <row r="1756" ht="12.75">
      <c r="B1756" s="14">
        <v>1755</v>
      </c>
    </row>
    <row r="1757" ht="12.75">
      <c r="B1757" s="14">
        <v>1756</v>
      </c>
    </row>
    <row r="1758" ht="12.75">
      <c r="B1758" s="14">
        <v>1757</v>
      </c>
    </row>
    <row r="1759" ht="12.75">
      <c r="B1759" s="14">
        <v>1758</v>
      </c>
    </row>
    <row r="1760" ht="12.75">
      <c r="B1760" s="14">
        <v>1759</v>
      </c>
    </row>
    <row r="1761" ht="12.75">
      <c r="B1761" s="14">
        <v>1760</v>
      </c>
    </row>
    <row r="1762" ht="12.75">
      <c r="B1762" s="14">
        <v>1761</v>
      </c>
    </row>
    <row r="1763" ht="12.75">
      <c r="B1763" s="14">
        <v>1762</v>
      </c>
    </row>
    <row r="1764" ht="12.75">
      <c r="B1764" s="14">
        <v>1763</v>
      </c>
    </row>
    <row r="1765" ht="12.75">
      <c r="B1765" s="14">
        <v>1764</v>
      </c>
    </row>
    <row r="1766" ht="12.75">
      <c r="B1766" s="14">
        <v>1765</v>
      </c>
    </row>
    <row r="1767" ht="12.75">
      <c r="B1767" s="14">
        <v>1766</v>
      </c>
    </row>
    <row r="1768" ht="12.75">
      <c r="B1768" s="14">
        <v>1767</v>
      </c>
    </row>
    <row r="1769" ht="12.75">
      <c r="B1769" s="14">
        <v>1768</v>
      </c>
    </row>
    <row r="1770" ht="12.75">
      <c r="B1770" s="14">
        <v>1769</v>
      </c>
    </row>
    <row r="1771" ht="12.75">
      <c r="B1771" s="14">
        <v>1770</v>
      </c>
    </row>
    <row r="1772" ht="12.75">
      <c r="B1772" s="14">
        <v>1771</v>
      </c>
    </row>
    <row r="1773" ht="12.75">
      <c r="B1773" s="14">
        <v>1772</v>
      </c>
    </row>
    <row r="1774" ht="12.75">
      <c r="B1774" s="14">
        <v>1773</v>
      </c>
    </row>
    <row r="1775" ht="12.75">
      <c r="B1775" s="14">
        <v>1774</v>
      </c>
    </row>
    <row r="1776" ht="12.75">
      <c r="B1776" s="14">
        <v>1775</v>
      </c>
    </row>
    <row r="1777" ht="12.75">
      <c r="B1777" s="14">
        <v>1776</v>
      </c>
    </row>
    <row r="1778" ht="12.75">
      <c r="B1778" s="14">
        <v>1777</v>
      </c>
    </row>
    <row r="1779" ht="12.75">
      <c r="B1779" s="14">
        <v>1778</v>
      </c>
    </row>
    <row r="1780" ht="12.75">
      <c r="B1780" s="14">
        <v>1779</v>
      </c>
    </row>
    <row r="1781" ht="12.75">
      <c r="B1781" s="14">
        <v>1780</v>
      </c>
    </row>
    <row r="1782" ht="12.75">
      <c r="B1782" s="14">
        <v>1781</v>
      </c>
    </row>
    <row r="1783" ht="12.75">
      <c r="B1783" s="14">
        <v>1782</v>
      </c>
    </row>
    <row r="1784" ht="12.75">
      <c r="B1784" s="14">
        <v>1783</v>
      </c>
    </row>
    <row r="1785" ht="12.75">
      <c r="B1785" s="14">
        <v>1784</v>
      </c>
    </row>
    <row r="1786" ht="12.75">
      <c r="B1786" s="14">
        <v>1785</v>
      </c>
    </row>
    <row r="1787" ht="12.75">
      <c r="B1787" s="14">
        <v>1786</v>
      </c>
    </row>
    <row r="1788" ht="12.75">
      <c r="B1788" s="14">
        <v>1787</v>
      </c>
    </row>
    <row r="1789" ht="12.75">
      <c r="B1789" s="14">
        <v>1788</v>
      </c>
    </row>
    <row r="1790" ht="12.75">
      <c r="B1790" s="14">
        <v>1789</v>
      </c>
    </row>
    <row r="1791" ht="12.75">
      <c r="B1791" s="14">
        <v>1790</v>
      </c>
    </row>
    <row r="1792" ht="12.75">
      <c r="B1792" s="14">
        <v>1791</v>
      </c>
    </row>
    <row r="1793" ht="12.75">
      <c r="B1793" s="14">
        <v>1792</v>
      </c>
    </row>
    <row r="1794" ht="12.75">
      <c r="B1794" s="14">
        <v>1793</v>
      </c>
    </row>
    <row r="1795" ht="12.75">
      <c r="B1795" s="14">
        <v>1794</v>
      </c>
    </row>
    <row r="1796" ht="12.75">
      <c r="B1796" s="14">
        <v>1795</v>
      </c>
    </row>
    <row r="1797" ht="12.75">
      <c r="B1797" s="14">
        <v>1796</v>
      </c>
    </row>
    <row r="1798" ht="12.75">
      <c r="B1798" s="14">
        <v>1797</v>
      </c>
    </row>
    <row r="1799" ht="12.75">
      <c r="B1799" s="14">
        <v>1798</v>
      </c>
    </row>
    <row r="1800" ht="12.75">
      <c r="B1800" s="14">
        <v>1799</v>
      </c>
    </row>
    <row r="1801" ht="12.75">
      <c r="B1801" s="14">
        <v>1800</v>
      </c>
    </row>
    <row r="1802" ht="12.75">
      <c r="B1802" s="14">
        <v>1801</v>
      </c>
    </row>
    <row r="1803" ht="12.75">
      <c r="B1803" s="14">
        <v>1802</v>
      </c>
    </row>
    <row r="1804" ht="12.75">
      <c r="B1804" s="14">
        <v>1803</v>
      </c>
    </row>
    <row r="1805" ht="12.75">
      <c r="B1805" s="14">
        <v>1804</v>
      </c>
    </row>
    <row r="1806" ht="12.75">
      <c r="B1806" s="14">
        <v>1805</v>
      </c>
    </row>
    <row r="1807" ht="12.75">
      <c r="B1807" s="14">
        <v>1806</v>
      </c>
    </row>
    <row r="1808" ht="12.75">
      <c r="B1808" s="14">
        <v>1807</v>
      </c>
    </row>
    <row r="1809" ht="12.75">
      <c r="B1809" s="14">
        <v>1808</v>
      </c>
    </row>
    <row r="1810" ht="12.75">
      <c r="B1810" s="14">
        <v>1809</v>
      </c>
    </row>
    <row r="1811" ht="12.75">
      <c r="B1811" s="14">
        <v>1810</v>
      </c>
    </row>
    <row r="1812" ht="12.75">
      <c r="B1812" s="14">
        <v>1811</v>
      </c>
    </row>
    <row r="1813" ht="12.75">
      <c r="B1813" s="14">
        <v>1812</v>
      </c>
    </row>
    <row r="1814" ht="12.75">
      <c r="B1814" s="14">
        <v>1813</v>
      </c>
    </row>
    <row r="1815" ht="12.75">
      <c r="B1815" s="14">
        <v>1814</v>
      </c>
    </row>
    <row r="1816" ht="12.75">
      <c r="B1816" s="14">
        <v>1815</v>
      </c>
    </row>
    <row r="1817" ht="12.75">
      <c r="B1817" s="14">
        <v>1816</v>
      </c>
    </row>
    <row r="1818" ht="12.75">
      <c r="B1818" s="14">
        <v>1817</v>
      </c>
    </row>
    <row r="1819" ht="12.75">
      <c r="B1819" s="14">
        <v>1818</v>
      </c>
    </row>
    <row r="1820" ht="12.75">
      <c r="B1820" s="14">
        <v>1819</v>
      </c>
    </row>
    <row r="1821" ht="12.75">
      <c r="B1821" s="14">
        <v>1820</v>
      </c>
    </row>
    <row r="1822" ht="12.75">
      <c r="B1822" s="14">
        <v>1821</v>
      </c>
    </row>
    <row r="1823" ht="12.75">
      <c r="B1823" s="14">
        <v>1822</v>
      </c>
    </row>
    <row r="1824" ht="12.75">
      <c r="B1824" s="14">
        <v>1823</v>
      </c>
    </row>
    <row r="1825" ht="12.75">
      <c r="B1825" s="14">
        <v>1824</v>
      </c>
    </row>
    <row r="1826" ht="12.75">
      <c r="B1826" s="14">
        <v>1825</v>
      </c>
    </row>
    <row r="1827" ht="12.75">
      <c r="B1827" s="14">
        <v>1826</v>
      </c>
    </row>
    <row r="1828" ht="12.75">
      <c r="B1828" s="14">
        <v>1827</v>
      </c>
    </row>
    <row r="1829" ht="12.75">
      <c r="B1829" s="14">
        <v>1828</v>
      </c>
    </row>
    <row r="1830" ht="12.75">
      <c r="B1830" s="14">
        <v>1829</v>
      </c>
    </row>
    <row r="1831" ht="12.75">
      <c r="B1831" s="14">
        <v>1830</v>
      </c>
    </row>
    <row r="1832" ht="12.75">
      <c r="B1832" s="14">
        <v>1831</v>
      </c>
    </row>
    <row r="1833" ht="12.75">
      <c r="B1833" s="14">
        <v>1832</v>
      </c>
    </row>
    <row r="1834" ht="12.75">
      <c r="B1834" s="14">
        <v>1833</v>
      </c>
    </row>
    <row r="1835" ht="12.75">
      <c r="B1835" s="14">
        <v>1834</v>
      </c>
    </row>
    <row r="1836" ht="12.75">
      <c r="B1836" s="14">
        <v>1835</v>
      </c>
    </row>
    <row r="1837" ht="12.75">
      <c r="B1837" s="14">
        <v>1836</v>
      </c>
    </row>
    <row r="1838" ht="12.75">
      <c r="B1838" s="14">
        <v>1837</v>
      </c>
    </row>
    <row r="1839" ht="12.75">
      <c r="B1839" s="14">
        <v>1838</v>
      </c>
    </row>
    <row r="1840" ht="12.75">
      <c r="B1840" s="14">
        <v>1839</v>
      </c>
    </row>
    <row r="1841" ht="12.75">
      <c r="B1841" s="14">
        <v>1840</v>
      </c>
    </row>
    <row r="1842" ht="12.75">
      <c r="B1842" s="14">
        <v>1841</v>
      </c>
    </row>
    <row r="1843" ht="12.75">
      <c r="B1843" s="14">
        <v>1842</v>
      </c>
    </row>
    <row r="1844" ht="12.75">
      <c r="B1844" s="14">
        <v>1843</v>
      </c>
    </row>
    <row r="1845" ht="12.75">
      <c r="B1845" s="14">
        <v>1844</v>
      </c>
    </row>
    <row r="1846" ht="12.75">
      <c r="B1846" s="14">
        <v>1845</v>
      </c>
    </row>
    <row r="1847" ht="12.75">
      <c r="B1847" s="14">
        <v>1846</v>
      </c>
    </row>
    <row r="1848" ht="12.75">
      <c r="B1848" s="14">
        <v>1847</v>
      </c>
    </row>
    <row r="1849" ht="12.75">
      <c r="B1849" s="14">
        <v>1848</v>
      </c>
    </row>
    <row r="1850" ht="12.75">
      <c r="B1850" s="14">
        <v>1849</v>
      </c>
    </row>
    <row r="1851" ht="12.75">
      <c r="B1851" s="14">
        <v>1850</v>
      </c>
    </row>
    <row r="1852" ht="12.75">
      <c r="B1852" s="14">
        <v>1851</v>
      </c>
    </row>
    <row r="1853" ht="12.75">
      <c r="B1853" s="14">
        <v>1852</v>
      </c>
    </row>
    <row r="1854" ht="12.75">
      <c r="B1854" s="14">
        <v>1853</v>
      </c>
    </row>
    <row r="1855" ht="12.75">
      <c r="B1855" s="14">
        <v>1854</v>
      </c>
    </row>
    <row r="1856" ht="12.75">
      <c r="B1856" s="14">
        <v>1855</v>
      </c>
    </row>
    <row r="1857" ht="12.75">
      <c r="B1857" s="14">
        <v>1856</v>
      </c>
    </row>
    <row r="1858" ht="12.75">
      <c r="B1858" s="14">
        <v>1857</v>
      </c>
    </row>
    <row r="1859" ht="12.75">
      <c r="B1859" s="14">
        <v>1858</v>
      </c>
    </row>
    <row r="1860" ht="12.75">
      <c r="B1860" s="14">
        <v>1859</v>
      </c>
    </row>
    <row r="1861" ht="12.75">
      <c r="B1861" s="14">
        <v>1860</v>
      </c>
    </row>
    <row r="1862" ht="12.75">
      <c r="B1862" s="14">
        <v>1861</v>
      </c>
    </row>
    <row r="1863" ht="12.75">
      <c r="B1863" s="14">
        <v>1862</v>
      </c>
    </row>
    <row r="1864" ht="12.75">
      <c r="B1864" s="14">
        <v>1863</v>
      </c>
    </row>
    <row r="1865" ht="12.75">
      <c r="B1865" s="14">
        <v>1864</v>
      </c>
    </row>
    <row r="1866" ht="12.75">
      <c r="B1866" s="14">
        <v>1865</v>
      </c>
    </row>
    <row r="1867" ht="12.75">
      <c r="B1867" s="14">
        <v>1866</v>
      </c>
    </row>
    <row r="1868" ht="12.75">
      <c r="B1868" s="14">
        <v>1867</v>
      </c>
    </row>
    <row r="1869" ht="12.75">
      <c r="B1869" s="14">
        <v>1868</v>
      </c>
    </row>
    <row r="1870" ht="12.75">
      <c r="B1870" s="14">
        <v>1869</v>
      </c>
    </row>
    <row r="1871" ht="12.75">
      <c r="B1871" s="14">
        <v>1870</v>
      </c>
    </row>
    <row r="1872" ht="12.75">
      <c r="B1872" s="14">
        <v>1871</v>
      </c>
    </row>
    <row r="1873" ht="12.75">
      <c r="B1873" s="14">
        <v>1872</v>
      </c>
    </row>
    <row r="1874" ht="12.75">
      <c r="B1874" s="14">
        <v>1873</v>
      </c>
    </row>
    <row r="1875" ht="12.75">
      <c r="B1875" s="14">
        <v>1874</v>
      </c>
    </row>
    <row r="1876" ht="12.75">
      <c r="B1876" s="14">
        <v>1875</v>
      </c>
    </row>
    <row r="1877" ht="12.75">
      <c r="B1877" s="14">
        <v>1876</v>
      </c>
    </row>
    <row r="1878" ht="12.75">
      <c r="B1878" s="14">
        <v>1877</v>
      </c>
    </row>
    <row r="1879" ht="12.75">
      <c r="B1879" s="14">
        <v>1878</v>
      </c>
    </row>
    <row r="1880" ht="12.75">
      <c r="B1880" s="14">
        <v>1879</v>
      </c>
    </row>
    <row r="1881" ht="12.75">
      <c r="B1881" s="14">
        <v>1880</v>
      </c>
    </row>
    <row r="1882" ht="12.75">
      <c r="B1882" s="14">
        <v>1881</v>
      </c>
    </row>
    <row r="1883" ht="12.75">
      <c r="B1883" s="14">
        <v>1882</v>
      </c>
    </row>
    <row r="1884" ht="12.75">
      <c r="B1884" s="14">
        <v>1883</v>
      </c>
    </row>
    <row r="1885" ht="12.75">
      <c r="B1885" s="14">
        <v>1884</v>
      </c>
    </row>
    <row r="1886" ht="12.75">
      <c r="B1886" s="14">
        <v>1885</v>
      </c>
    </row>
    <row r="1887" ht="12.75">
      <c r="B1887" s="14">
        <v>1886</v>
      </c>
    </row>
    <row r="1888" ht="12.75">
      <c r="B1888" s="14">
        <v>1887</v>
      </c>
    </row>
    <row r="1889" ht="12.75">
      <c r="B1889" s="14">
        <v>1888</v>
      </c>
    </row>
    <row r="1890" ht="12.75">
      <c r="B1890" s="14">
        <v>1889</v>
      </c>
    </row>
    <row r="1891" ht="12.75">
      <c r="B1891" s="14">
        <v>1890</v>
      </c>
    </row>
    <row r="1892" ht="12.75">
      <c r="B1892" s="14">
        <v>1891</v>
      </c>
    </row>
    <row r="1893" ht="12.75">
      <c r="B1893" s="14">
        <v>1892</v>
      </c>
    </row>
    <row r="1894" ht="12.75">
      <c r="B1894" s="14">
        <v>1893</v>
      </c>
    </row>
    <row r="1895" ht="12.75">
      <c r="B1895" s="14">
        <v>1894</v>
      </c>
    </row>
    <row r="1896" ht="12.75">
      <c r="B1896" s="14">
        <v>1895</v>
      </c>
    </row>
    <row r="1897" ht="12.75">
      <c r="B1897" s="14">
        <v>1896</v>
      </c>
    </row>
    <row r="1898" ht="12.75">
      <c r="B1898" s="14">
        <v>1897</v>
      </c>
    </row>
    <row r="1899" ht="12.75">
      <c r="B1899" s="14">
        <v>1898</v>
      </c>
    </row>
    <row r="1900" ht="12.75">
      <c r="B1900" s="14">
        <v>1899</v>
      </c>
    </row>
    <row r="1901" ht="12.75">
      <c r="B1901" s="14">
        <v>1900</v>
      </c>
    </row>
    <row r="1902" ht="12.75">
      <c r="B1902" s="14">
        <v>1901</v>
      </c>
    </row>
    <row r="1903" ht="12.75">
      <c r="B1903" s="14">
        <v>1902</v>
      </c>
    </row>
    <row r="1904" ht="12.75">
      <c r="B1904" s="14">
        <v>1903</v>
      </c>
    </row>
    <row r="1905" ht="12.75">
      <c r="B1905" s="14">
        <v>1904</v>
      </c>
    </row>
    <row r="1906" ht="12.75">
      <c r="B1906" s="14">
        <v>1905</v>
      </c>
    </row>
    <row r="1907" ht="12.75">
      <c r="B1907" s="14">
        <v>1906</v>
      </c>
    </row>
    <row r="1908" ht="12.75">
      <c r="B1908" s="14">
        <v>1907</v>
      </c>
    </row>
    <row r="1909" ht="12.75">
      <c r="B1909" s="14">
        <v>1908</v>
      </c>
    </row>
    <row r="1910" ht="12.75">
      <c r="B1910" s="14">
        <v>1909</v>
      </c>
    </row>
    <row r="1911" ht="12.75">
      <c r="B1911" s="14">
        <v>1910</v>
      </c>
    </row>
    <row r="1912" ht="12.75">
      <c r="B1912" s="14">
        <v>1911</v>
      </c>
    </row>
    <row r="1913" ht="12.75">
      <c r="B1913" s="14">
        <v>1912</v>
      </c>
    </row>
    <row r="1914" ht="12.75">
      <c r="B1914" s="14">
        <v>1913</v>
      </c>
    </row>
    <row r="1915" ht="12.75">
      <c r="B1915" s="14">
        <v>1914</v>
      </c>
    </row>
    <row r="1916" ht="12.75">
      <c r="B1916" s="14">
        <v>1915</v>
      </c>
    </row>
    <row r="1917" ht="12.75">
      <c r="B1917" s="14">
        <v>1916</v>
      </c>
    </row>
    <row r="1918" ht="12.75">
      <c r="B1918" s="14">
        <v>1917</v>
      </c>
    </row>
    <row r="1919" ht="12.75">
      <c r="B1919" s="14">
        <v>1918</v>
      </c>
    </row>
    <row r="1920" ht="12.75">
      <c r="B1920" s="14">
        <v>1919</v>
      </c>
    </row>
    <row r="1921" ht="12.75">
      <c r="B1921" s="14">
        <v>1920</v>
      </c>
    </row>
    <row r="1922" ht="12.75">
      <c r="B1922" s="14">
        <v>1921</v>
      </c>
    </row>
    <row r="1923" ht="12.75">
      <c r="B1923" s="14">
        <v>1922</v>
      </c>
    </row>
    <row r="1924" ht="12.75">
      <c r="B1924" s="14">
        <v>1923</v>
      </c>
    </row>
    <row r="1925" ht="12.75">
      <c r="B1925" s="14">
        <v>1924</v>
      </c>
    </row>
    <row r="1926" ht="12.75">
      <c r="B1926" s="14">
        <v>1925</v>
      </c>
    </row>
    <row r="1927" ht="12.75">
      <c r="B1927" s="14">
        <v>1926</v>
      </c>
    </row>
    <row r="1928" ht="12.75">
      <c r="B1928" s="14">
        <v>1927</v>
      </c>
    </row>
    <row r="1929" ht="12.75">
      <c r="B1929" s="14">
        <v>1928</v>
      </c>
    </row>
    <row r="1930" ht="12.75">
      <c r="B1930" s="14">
        <v>1929</v>
      </c>
    </row>
    <row r="1931" ht="12.75">
      <c r="B1931" s="14">
        <v>1930</v>
      </c>
    </row>
    <row r="1932" ht="12.75">
      <c r="B1932" s="14">
        <v>1931</v>
      </c>
    </row>
    <row r="1933" ht="12.75">
      <c r="B1933" s="14">
        <v>1932</v>
      </c>
    </row>
    <row r="1934" ht="12.75">
      <c r="B1934" s="14">
        <v>1933</v>
      </c>
    </row>
    <row r="1935" ht="12.75">
      <c r="B1935" s="14">
        <v>1934</v>
      </c>
    </row>
    <row r="1936" ht="12.75">
      <c r="B1936" s="14">
        <v>1935</v>
      </c>
    </row>
    <row r="1937" ht="12.75">
      <c r="B1937" s="14">
        <v>1936</v>
      </c>
    </row>
    <row r="1938" ht="12.75">
      <c r="B1938" s="14">
        <v>1937</v>
      </c>
    </row>
    <row r="1939" ht="12.75">
      <c r="B1939" s="14">
        <v>1938</v>
      </c>
    </row>
    <row r="1940" ht="12.75">
      <c r="B1940" s="14">
        <v>1939</v>
      </c>
    </row>
    <row r="1941" ht="12.75">
      <c r="B1941" s="14">
        <v>1940</v>
      </c>
    </row>
    <row r="1942" ht="12.75">
      <c r="B1942" s="14">
        <v>1941</v>
      </c>
    </row>
    <row r="1943" ht="12.75">
      <c r="B1943" s="14">
        <v>1942</v>
      </c>
    </row>
    <row r="1944" ht="12.75">
      <c r="B1944" s="14">
        <v>1943</v>
      </c>
    </row>
    <row r="1945" ht="12.75">
      <c r="B1945" s="14">
        <v>1944</v>
      </c>
    </row>
    <row r="1946" ht="12.75">
      <c r="B1946" s="14">
        <v>1945</v>
      </c>
    </row>
    <row r="1947" ht="12.75">
      <c r="B1947" s="14">
        <v>1946</v>
      </c>
    </row>
    <row r="1948" ht="12.75">
      <c r="B1948" s="14">
        <v>1947</v>
      </c>
    </row>
    <row r="1949" ht="12.75">
      <c r="B1949" s="14">
        <v>1948</v>
      </c>
    </row>
    <row r="1950" ht="12.75">
      <c r="B1950" s="14">
        <v>1949</v>
      </c>
    </row>
    <row r="1951" ht="12.75">
      <c r="B1951" s="14">
        <v>1950</v>
      </c>
    </row>
    <row r="1952" ht="12.75">
      <c r="B1952" s="14">
        <v>1951</v>
      </c>
    </row>
    <row r="1953" ht="12.75">
      <c r="B1953" s="14">
        <v>1952</v>
      </c>
    </row>
    <row r="1954" ht="12.75">
      <c r="B1954" s="14">
        <v>1953</v>
      </c>
    </row>
    <row r="1955" ht="12.75">
      <c r="B1955" s="14">
        <v>1954</v>
      </c>
    </row>
    <row r="1956" ht="12.75">
      <c r="B1956" s="14">
        <v>1955</v>
      </c>
    </row>
    <row r="1957" ht="12.75">
      <c r="B1957" s="14">
        <v>1956</v>
      </c>
    </row>
    <row r="1958" ht="12.75">
      <c r="B1958" s="14">
        <v>1957</v>
      </c>
    </row>
    <row r="1959" ht="12.75">
      <c r="B1959" s="14">
        <v>1958</v>
      </c>
    </row>
    <row r="1960" ht="12.75">
      <c r="B1960" s="14">
        <v>1959</v>
      </c>
    </row>
    <row r="1961" ht="12.75">
      <c r="B1961" s="14">
        <v>1960</v>
      </c>
    </row>
    <row r="1962" ht="12.75">
      <c r="B1962" s="14">
        <v>1961</v>
      </c>
    </row>
    <row r="1963" ht="12.75">
      <c r="B1963" s="14">
        <v>1962</v>
      </c>
    </row>
    <row r="1964" ht="12.75">
      <c r="B1964" s="14">
        <v>1963</v>
      </c>
    </row>
    <row r="1965" ht="12.75">
      <c r="B1965" s="14">
        <v>1964</v>
      </c>
    </row>
    <row r="1966" ht="12.75">
      <c r="B1966" s="14">
        <v>1965</v>
      </c>
    </row>
    <row r="1967" ht="12.75">
      <c r="B1967" s="14">
        <v>1966</v>
      </c>
    </row>
    <row r="1968" ht="12.75">
      <c r="B1968" s="14">
        <v>1967</v>
      </c>
    </row>
    <row r="1969" ht="12.75">
      <c r="B1969" s="14">
        <v>1968</v>
      </c>
    </row>
    <row r="1970" ht="12.75">
      <c r="B1970" s="14">
        <v>1969</v>
      </c>
    </row>
    <row r="1971" ht="12.75">
      <c r="B1971" s="14">
        <v>1970</v>
      </c>
    </row>
    <row r="1972" ht="12.75">
      <c r="B1972" s="14">
        <v>1971</v>
      </c>
    </row>
    <row r="1973" ht="12.75">
      <c r="B1973" s="14">
        <v>1972</v>
      </c>
    </row>
    <row r="1974" ht="12.75">
      <c r="B1974" s="14">
        <v>1973</v>
      </c>
    </row>
    <row r="1975" ht="12.75">
      <c r="B1975" s="14">
        <v>1974</v>
      </c>
    </row>
    <row r="1976" ht="12.75">
      <c r="B1976" s="14">
        <v>1975</v>
      </c>
    </row>
    <row r="1977" ht="12.75">
      <c r="B1977" s="14">
        <v>1976</v>
      </c>
    </row>
    <row r="1978" ht="12.75">
      <c r="B1978" s="14">
        <v>1977</v>
      </c>
    </row>
    <row r="1979" ht="12.75">
      <c r="B1979" s="14">
        <v>1978</v>
      </c>
    </row>
    <row r="1980" ht="12.75">
      <c r="B1980" s="14">
        <v>1979</v>
      </c>
    </row>
    <row r="1981" ht="12.75">
      <c r="B1981" s="14">
        <v>1980</v>
      </c>
    </row>
    <row r="1982" ht="12.75">
      <c r="B1982" s="14">
        <v>1981</v>
      </c>
    </row>
    <row r="1983" ht="12.75">
      <c r="B1983" s="14">
        <v>1982</v>
      </c>
    </row>
    <row r="1984" ht="12.75">
      <c r="B1984" s="14">
        <v>1983</v>
      </c>
    </row>
    <row r="1985" ht="12.75">
      <c r="B1985" s="14">
        <v>1984</v>
      </c>
    </row>
    <row r="1986" ht="12.75">
      <c r="B1986" s="14">
        <v>1985</v>
      </c>
    </row>
    <row r="1987" ht="12.75">
      <c r="B1987" s="14">
        <v>1986</v>
      </c>
    </row>
    <row r="1988" ht="12.75">
      <c r="B1988" s="14">
        <v>1987</v>
      </c>
    </row>
    <row r="1989" ht="12.75">
      <c r="B1989" s="14">
        <v>1988</v>
      </c>
    </row>
    <row r="1990" ht="12.75">
      <c r="B1990" s="14">
        <v>1989</v>
      </c>
    </row>
    <row r="1991" ht="12.75">
      <c r="B1991" s="14">
        <v>1990</v>
      </c>
    </row>
    <row r="1992" ht="12.75">
      <c r="B1992" s="14">
        <v>1991</v>
      </c>
    </row>
    <row r="1993" ht="12.75">
      <c r="B1993" s="14">
        <v>1992</v>
      </c>
    </row>
    <row r="1994" ht="12.75">
      <c r="B1994" s="14">
        <v>1993</v>
      </c>
    </row>
    <row r="1995" ht="12.75">
      <c r="B1995" s="14">
        <v>1994</v>
      </c>
    </row>
    <row r="1996" ht="12.75">
      <c r="B1996" s="14">
        <v>1995</v>
      </c>
    </row>
    <row r="1997" ht="12.75">
      <c r="B1997" s="14">
        <v>1996</v>
      </c>
    </row>
    <row r="1998" ht="12.75">
      <c r="B1998" s="14">
        <v>1997</v>
      </c>
    </row>
    <row r="1999" ht="12.75">
      <c r="B1999" s="14">
        <v>1998</v>
      </c>
    </row>
    <row r="2000" ht="12.75">
      <c r="B2000" s="14">
        <v>1999</v>
      </c>
    </row>
    <row r="2001" ht="12.75">
      <c r="B2001" s="14">
        <v>2000</v>
      </c>
    </row>
    <row r="2002" ht="12.75">
      <c r="B2002" s="14">
        <v>2001</v>
      </c>
    </row>
    <row r="2003" ht="12.75">
      <c r="B2003" s="14">
        <v>2002</v>
      </c>
    </row>
    <row r="2004" ht="12.75">
      <c r="B2004" s="14">
        <v>2003</v>
      </c>
    </row>
    <row r="2005" ht="12.75">
      <c r="B2005" s="14">
        <v>2004</v>
      </c>
    </row>
    <row r="2006" ht="12.75">
      <c r="B2006" s="14">
        <v>2005</v>
      </c>
    </row>
    <row r="2007" ht="12.75">
      <c r="B2007" s="14">
        <v>2006</v>
      </c>
    </row>
    <row r="2008" ht="12.75">
      <c r="B2008" s="14">
        <v>2007</v>
      </c>
    </row>
    <row r="2009" ht="12.75">
      <c r="B2009" s="14">
        <v>2008</v>
      </c>
    </row>
    <row r="2010" ht="12.75">
      <c r="B2010" s="14">
        <v>2009</v>
      </c>
    </row>
    <row r="2011" ht="12.75">
      <c r="B2011" s="14">
        <v>2010</v>
      </c>
    </row>
    <row r="2012" ht="12.75">
      <c r="B2012" s="14">
        <v>2011</v>
      </c>
    </row>
    <row r="2013" ht="12.75">
      <c r="B2013" s="14">
        <v>2012</v>
      </c>
    </row>
    <row r="2014" ht="12.75">
      <c r="B2014" s="14">
        <v>2013</v>
      </c>
    </row>
    <row r="2015" ht="12.75">
      <c r="B2015" s="14">
        <v>2014</v>
      </c>
    </row>
    <row r="2016" ht="12.75">
      <c r="B2016" s="14">
        <v>2015</v>
      </c>
    </row>
    <row r="2017" ht="12.75">
      <c r="B2017" s="14">
        <v>2016</v>
      </c>
    </row>
    <row r="2018" ht="12.75">
      <c r="B2018" s="14">
        <v>2017</v>
      </c>
    </row>
    <row r="2019" ht="12.75">
      <c r="B2019" s="14">
        <v>2018</v>
      </c>
    </row>
    <row r="2020" ht="12.75">
      <c r="B2020" s="14">
        <v>2019</v>
      </c>
    </row>
    <row r="2021" ht="12.75">
      <c r="B2021" s="14">
        <v>2020</v>
      </c>
    </row>
    <row r="2022" ht="12.75">
      <c r="B2022" s="14">
        <v>2021</v>
      </c>
    </row>
    <row r="2023" ht="12.75">
      <c r="B2023" s="14">
        <v>2022</v>
      </c>
    </row>
    <row r="2024" ht="12.75">
      <c r="B2024" s="14">
        <v>2023</v>
      </c>
    </row>
    <row r="2025" ht="12.75">
      <c r="B2025" s="14">
        <v>2024</v>
      </c>
    </row>
    <row r="2026" ht="12.75">
      <c r="B2026" s="14">
        <v>2025</v>
      </c>
    </row>
    <row r="2027" ht="12.75">
      <c r="B2027" s="14">
        <v>2026</v>
      </c>
    </row>
    <row r="2028" ht="12.75">
      <c r="B2028" s="14">
        <v>2027</v>
      </c>
    </row>
    <row r="2029" ht="12.75">
      <c r="B2029" s="14">
        <v>2028</v>
      </c>
    </row>
    <row r="2030" ht="12.75">
      <c r="B2030" s="14">
        <v>2029</v>
      </c>
    </row>
    <row r="2031" ht="12.75">
      <c r="B2031" s="14">
        <v>2030</v>
      </c>
    </row>
    <row r="2032" ht="12.75">
      <c r="B2032" s="14">
        <v>2031</v>
      </c>
    </row>
    <row r="2033" ht="12.75">
      <c r="B2033" s="14">
        <v>2032</v>
      </c>
    </row>
    <row r="2034" ht="12.75">
      <c r="B2034" s="14">
        <v>2033</v>
      </c>
    </row>
    <row r="2035" ht="12.75">
      <c r="B2035" s="14">
        <v>2034</v>
      </c>
    </row>
    <row r="2036" ht="12.75">
      <c r="B2036" s="14">
        <v>2035</v>
      </c>
    </row>
    <row r="2037" ht="12.75">
      <c r="B2037" s="14">
        <v>2036</v>
      </c>
    </row>
    <row r="2038" ht="12.75">
      <c r="B2038" s="14">
        <v>2037</v>
      </c>
    </row>
    <row r="2039" ht="12.75">
      <c r="B2039" s="14">
        <v>2038</v>
      </c>
    </row>
    <row r="2040" ht="12.75">
      <c r="B2040" s="14">
        <v>2039</v>
      </c>
    </row>
    <row r="2041" ht="12.75">
      <c r="B2041" s="14">
        <v>2040</v>
      </c>
    </row>
    <row r="2042" ht="12.75">
      <c r="B2042" s="14">
        <v>2041</v>
      </c>
    </row>
    <row r="2043" ht="12.75">
      <c r="B2043" s="14">
        <v>2042</v>
      </c>
    </row>
    <row r="2044" ht="12.75">
      <c r="B2044" s="14">
        <v>2043</v>
      </c>
    </row>
    <row r="2045" ht="12.75">
      <c r="B2045" s="14">
        <v>2044</v>
      </c>
    </row>
    <row r="2046" ht="12.75">
      <c r="B2046" s="14">
        <v>2045</v>
      </c>
    </row>
    <row r="2047" ht="12.75">
      <c r="B2047" s="14">
        <v>2046</v>
      </c>
    </row>
    <row r="2048" ht="12.75">
      <c r="B2048" s="14">
        <v>2047</v>
      </c>
    </row>
    <row r="2049" ht="12.75">
      <c r="B2049" s="14">
        <v>2048</v>
      </c>
    </row>
    <row r="2050" ht="12.75">
      <c r="B2050" s="14">
        <v>2049</v>
      </c>
    </row>
    <row r="2051" ht="12.75">
      <c r="B2051" s="14">
        <v>2050</v>
      </c>
    </row>
    <row r="2052" ht="12.75">
      <c r="B2052" s="14">
        <v>2051</v>
      </c>
    </row>
    <row r="2053" ht="12.75">
      <c r="B2053" s="14">
        <v>2052</v>
      </c>
    </row>
    <row r="2054" ht="12.75">
      <c r="B2054" s="14">
        <v>2053</v>
      </c>
    </row>
    <row r="2055" ht="12.75">
      <c r="B2055" s="14">
        <v>2054</v>
      </c>
    </row>
    <row r="2056" ht="12.75">
      <c r="B2056" s="14">
        <v>2055</v>
      </c>
    </row>
    <row r="2057" ht="12.75">
      <c r="B2057" s="14">
        <v>2056</v>
      </c>
    </row>
    <row r="2058" ht="12.75">
      <c r="B2058" s="14">
        <v>2057</v>
      </c>
    </row>
    <row r="2059" ht="12.75">
      <c r="B2059" s="14">
        <v>2058</v>
      </c>
    </row>
    <row r="2060" ht="12.75">
      <c r="B2060" s="14">
        <v>2059</v>
      </c>
    </row>
    <row r="2061" ht="12.75">
      <c r="B2061" s="14">
        <v>2060</v>
      </c>
    </row>
    <row r="2062" ht="12.75">
      <c r="B2062" s="14">
        <v>2061</v>
      </c>
    </row>
    <row r="2063" ht="12.75">
      <c r="B2063" s="14">
        <v>2062</v>
      </c>
    </row>
    <row r="2064" ht="12.75">
      <c r="B2064" s="14">
        <v>2063</v>
      </c>
    </row>
    <row r="2065" ht="12.75">
      <c r="B2065" s="14">
        <v>2064</v>
      </c>
    </row>
    <row r="2066" ht="12.75">
      <c r="B2066" s="14">
        <v>2065</v>
      </c>
    </row>
    <row r="2067" ht="12.75">
      <c r="B2067" s="14">
        <v>2066</v>
      </c>
    </row>
    <row r="2068" ht="12.75">
      <c r="B2068" s="14">
        <v>2067</v>
      </c>
    </row>
    <row r="2069" ht="12.75">
      <c r="B2069" s="14">
        <v>2068</v>
      </c>
    </row>
    <row r="2070" ht="12.75">
      <c r="B2070" s="14">
        <v>2069</v>
      </c>
    </row>
    <row r="2071" ht="12.75">
      <c r="B2071" s="14">
        <v>2070</v>
      </c>
    </row>
    <row r="2072" ht="12.75">
      <c r="B2072" s="14">
        <v>2071</v>
      </c>
    </row>
    <row r="2073" ht="12.75">
      <c r="B2073" s="14">
        <v>2072</v>
      </c>
    </row>
    <row r="2074" ht="12.75">
      <c r="B2074" s="14">
        <v>2073</v>
      </c>
    </row>
    <row r="2075" ht="12.75">
      <c r="B2075" s="14">
        <v>2074</v>
      </c>
    </row>
    <row r="2076" ht="12.75">
      <c r="B2076" s="14">
        <v>2075</v>
      </c>
    </row>
    <row r="2077" ht="12.75">
      <c r="B2077" s="14">
        <v>2076</v>
      </c>
    </row>
    <row r="2078" ht="12.75">
      <c r="B2078" s="14">
        <v>2077</v>
      </c>
    </row>
    <row r="2079" ht="12.75">
      <c r="B2079" s="14">
        <v>2078</v>
      </c>
    </row>
    <row r="2080" ht="12.75">
      <c r="B2080" s="14">
        <v>2079</v>
      </c>
    </row>
    <row r="2081" ht="12.75">
      <c r="B2081" s="14">
        <v>2080</v>
      </c>
    </row>
    <row r="2082" ht="12.75">
      <c r="B2082" s="14">
        <v>2081</v>
      </c>
    </row>
    <row r="2083" ht="12.75">
      <c r="B2083" s="14">
        <v>2082</v>
      </c>
    </row>
    <row r="2084" ht="12.75">
      <c r="B2084" s="14">
        <v>2083</v>
      </c>
    </row>
    <row r="2085" ht="12.75">
      <c r="B2085" s="14">
        <v>2084</v>
      </c>
    </row>
    <row r="2086" ht="12.75">
      <c r="B2086" s="14">
        <v>2085</v>
      </c>
    </row>
    <row r="2087" ht="12.75">
      <c r="B2087" s="14">
        <v>2086</v>
      </c>
    </row>
    <row r="2088" ht="12.75">
      <c r="B2088" s="14">
        <v>2087</v>
      </c>
    </row>
    <row r="2089" ht="12.75">
      <c r="B2089" s="14">
        <v>2088</v>
      </c>
    </row>
    <row r="2090" ht="12.75">
      <c r="B2090" s="14">
        <v>2089</v>
      </c>
    </row>
    <row r="2091" ht="12.75">
      <c r="B2091" s="14">
        <v>2090</v>
      </c>
    </row>
    <row r="2092" ht="12.75">
      <c r="B2092" s="14">
        <v>2091</v>
      </c>
    </row>
    <row r="2093" ht="12.75">
      <c r="B2093" s="14">
        <v>2092</v>
      </c>
    </row>
    <row r="2094" ht="12.75">
      <c r="B2094" s="14">
        <v>2093</v>
      </c>
    </row>
    <row r="2095" ht="12.75">
      <c r="B2095" s="14">
        <v>2094</v>
      </c>
    </row>
    <row r="2096" ht="12.75">
      <c r="B2096" s="14">
        <v>2095</v>
      </c>
    </row>
    <row r="2097" ht="12.75">
      <c r="B2097" s="14">
        <v>2096</v>
      </c>
    </row>
    <row r="2098" ht="12.75">
      <c r="B2098" s="14">
        <v>2097</v>
      </c>
    </row>
    <row r="2099" ht="12.75">
      <c r="B2099" s="14">
        <v>2098</v>
      </c>
    </row>
    <row r="2100" ht="12.75">
      <c r="B2100" s="14">
        <v>2099</v>
      </c>
    </row>
    <row r="2101" ht="12.75">
      <c r="B2101" s="14">
        <v>2100</v>
      </c>
    </row>
    <row r="2102" ht="12.75">
      <c r="B2102" s="14">
        <v>2101</v>
      </c>
    </row>
    <row r="2103" ht="12.75">
      <c r="B2103" s="14">
        <v>2102</v>
      </c>
    </row>
    <row r="2104" ht="12.75">
      <c r="B2104" s="14">
        <v>2103</v>
      </c>
    </row>
    <row r="2105" ht="12.75">
      <c r="B2105" s="14">
        <v>2104</v>
      </c>
    </row>
    <row r="2106" ht="12.75">
      <c r="B2106" s="14">
        <v>2105</v>
      </c>
    </row>
    <row r="2107" ht="12.75">
      <c r="B2107" s="14">
        <v>2106</v>
      </c>
    </row>
    <row r="2108" ht="12.75">
      <c r="B2108" s="14">
        <v>2107</v>
      </c>
    </row>
    <row r="2109" ht="12.75">
      <c r="B2109" s="14">
        <v>2108</v>
      </c>
    </row>
    <row r="2110" ht="12.75">
      <c r="B2110" s="14">
        <v>2109</v>
      </c>
    </row>
    <row r="2111" ht="12.75">
      <c r="B2111" s="14">
        <v>2110</v>
      </c>
    </row>
    <row r="2112" ht="12.75">
      <c r="B2112" s="14">
        <v>2111</v>
      </c>
    </row>
    <row r="2113" ht="12.75">
      <c r="B2113" s="14">
        <v>2112</v>
      </c>
    </row>
    <row r="2114" ht="12.75">
      <c r="B2114" s="14">
        <v>2113</v>
      </c>
    </row>
    <row r="2115" ht="12.75">
      <c r="B2115" s="14">
        <v>2114</v>
      </c>
    </row>
    <row r="2116" ht="12.75">
      <c r="B2116" s="14">
        <v>2115</v>
      </c>
    </row>
    <row r="2117" ht="12.75">
      <c r="B2117" s="14">
        <v>2116</v>
      </c>
    </row>
    <row r="2118" ht="12.75">
      <c r="B2118" s="14">
        <v>2117</v>
      </c>
    </row>
    <row r="2119" ht="12.75">
      <c r="B2119" s="14">
        <v>2118</v>
      </c>
    </row>
    <row r="2120" ht="12.75">
      <c r="B2120" s="14">
        <v>2119</v>
      </c>
    </row>
    <row r="2121" ht="12.75">
      <c r="B2121" s="14">
        <v>2120</v>
      </c>
    </row>
    <row r="2122" ht="12.75">
      <c r="B2122" s="14">
        <v>2121</v>
      </c>
    </row>
    <row r="2123" ht="12.75">
      <c r="B2123" s="14">
        <v>2122</v>
      </c>
    </row>
    <row r="2124" ht="12.75">
      <c r="B2124" s="14">
        <v>2123</v>
      </c>
    </row>
    <row r="2125" ht="12.75">
      <c r="B2125" s="14">
        <v>2124</v>
      </c>
    </row>
    <row r="2126" ht="12.75">
      <c r="B2126" s="14">
        <v>2125</v>
      </c>
    </row>
    <row r="2127" ht="12.75">
      <c r="B2127" s="14">
        <v>2126</v>
      </c>
    </row>
    <row r="2128" ht="12.75">
      <c r="B2128" s="14">
        <v>2127</v>
      </c>
    </row>
    <row r="2129" ht="12.75">
      <c r="B2129" s="14">
        <v>2128</v>
      </c>
    </row>
    <row r="2130" ht="12.75">
      <c r="B2130" s="14">
        <v>2129</v>
      </c>
    </row>
    <row r="2131" ht="12.75">
      <c r="B2131" s="14">
        <v>2130</v>
      </c>
    </row>
    <row r="2132" ht="12.75">
      <c r="B2132" s="14">
        <v>2131</v>
      </c>
    </row>
    <row r="2133" ht="12.75">
      <c r="B2133" s="14">
        <v>2132</v>
      </c>
    </row>
    <row r="2134" ht="12.75">
      <c r="B2134" s="14">
        <v>2133</v>
      </c>
    </row>
    <row r="2135" ht="12.75">
      <c r="B2135" s="14">
        <v>2134</v>
      </c>
    </row>
    <row r="2136" ht="12.75">
      <c r="B2136" s="14">
        <v>2135</v>
      </c>
    </row>
    <row r="2137" ht="12.75">
      <c r="B2137" s="14">
        <v>2136</v>
      </c>
    </row>
    <row r="2138" ht="12.75">
      <c r="B2138" s="14">
        <v>2137</v>
      </c>
    </row>
    <row r="2139" ht="12.75">
      <c r="B2139" s="14">
        <v>2138</v>
      </c>
    </row>
    <row r="2140" ht="12.75">
      <c r="B2140" s="14">
        <v>2139</v>
      </c>
    </row>
    <row r="2141" ht="12.75">
      <c r="B2141" s="14">
        <v>2140</v>
      </c>
    </row>
    <row r="2142" ht="12.75">
      <c r="B2142" s="14">
        <v>2141</v>
      </c>
    </row>
    <row r="2143" ht="12.75">
      <c r="B2143" s="14">
        <v>2142</v>
      </c>
    </row>
    <row r="2144" ht="12.75">
      <c r="B2144" s="14">
        <v>2143</v>
      </c>
    </row>
    <row r="2145" ht="12.75">
      <c r="B2145" s="14">
        <v>2144</v>
      </c>
    </row>
    <row r="2146" ht="12.75">
      <c r="B2146" s="14">
        <v>2145</v>
      </c>
    </row>
    <row r="2147" ht="12.75">
      <c r="B2147" s="14">
        <v>2146</v>
      </c>
    </row>
    <row r="2148" ht="12.75">
      <c r="B2148" s="14">
        <v>2147</v>
      </c>
    </row>
    <row r="2149" ht="12.75">
      <c r="B2149" s="14">
        <v>2148</v>
      </c>
    </row>
    <row r="2150" ht="12.75">
      <c r="B2150" s="14">
        <v>2149</v>
      </c>
    </row>
    <row r="2151" ht="12.75">
      <c r="B2151" s="14">
        <v>2150</v>
      </c>
    </row>
    <row r="2152" ht="12.75">
      <c r="B2152" s="14">
        <v>2151</v>
      </c>
    </row>
    <row r="2153" ht="12.75">
      <c r="B2153" s="14">
        <v>2152</v>
      </c>
    </row>
    <row r="2154" ht="12.75">
      <c r="B2154" s="14">
        <v>2153</v>
      </c>
    </row>
    <row r="2155" ht="12.75">
      <c r="B2155" s="14">
        <v>2154</v>
      </c>
    </row>
    <row r="2156" ht="12.75">
      <c r="B2156" s="14">
        <v>2155</v>
      </c>
    </row>
    <row r="2157" ht="12.75">
      <c r="B2157" s="14">
        <v>2156</v>
      </c>
    </row>
    <row r="2158" ht="12.75">
      <c r="B2158" s="14">
        <v>2157</v>
      </c>
    </row>
    <row r="2159" ht="12.75">
      <c r="B2159" s="14">
        <v>2158</v>
      </c>
    </row>
    <row r="2160" ht="12.75">
      <c r="B2160" s="14">
        <v>2159</v>
      </c>
    </row>
    <row r="2161" ht="12.75">
      <c r="B2161" s="14">
        <v>2160</v>
      </c>
    </row>
    <row r="2162" ht="12.75">
      <c r="B2162" s="14">
        <v>2161</v>
      </c>
    </row>
    <row r="2163" ht="12.75">
      <c r="B2163" s="14">
        <v>2162</v>
      </c>
    </row>
    <row r="2164" ht="12.75">
      <c r="B2164" s="14">
        <v>2163</v>
      </c>
    </row>
    <row r="2165" ht="12.75">
      <c r="B2165" s="14">
        <v>2164</v>
      </c>
    </row>
    <row r="2166" ht="12.75">
      <c r="B2166" s="14">
        <v>2165</v>
      </c>
    </row>
    <row r="2167" ht="12.75">
      <c r="B2167" s="14">
        <v>2166</v>
      </c>
    </row>
    <row r="2168" ht="12.75">
      <c r="B2168" s="14">
        <v>2167</v>
      </c>
    </row>
    <row r="2169" ht="12.75">
      <c r="B2169" s="14">
        <v>2168</v>
      </c>
    </row>
    <row r="2170" ht="12.75">
      <c r="B2170" s="14">
        <v>2169</v>
      </c>
    </row>
    <row r="2171" ht="12.75">
      <c r="B2171" s="14">
        <v>2170</v>
      </c>
    </row>
    <row r="2172" ht="12.75">
      <c r="B2172" s="14">
        <v>2171</v>
      </c>
    </row>
    <row r="2173" ht="12.75">
      <c r="B2173" s="14">
        <v>2172</v>
      </c>
    </row>
    <row r="2174" ht="12.75">
      <c r="B2174" s="14">
        <v>2173</v>
      </c>
    </row>
    <row r="2175" ht="12.75">
      <c r="B2175" s="14">
        <v>2174</v>
      </c>
    </row>
    <row r="2176" ht="12.75">
      <c r="B2176" s="14">
        <v>2175</v>
      </c>
    </row>
    <row r="2177" ht="12.75">
      <c r="B2177" s="14">
        <v>2176</v>
      </c>
    </row>
    <row r="2178" ht="12.75">
      <c r="B2178" s="14">
        <v>2177</v>
      </c>
    </row>
    <row r="2179" ht="12.75">
      <c r="B2179" s="14">
        <v>2178</v>
      </c>
    </row>
    <row r="2180" ht="12.75">
      <c r="B2180" s="14">
        <v>2179</v>
      </c>
    </row>
    <row r="2181" ht="12.75">
      <c r="B2181" s="14">
        <v>2180</v>
      </c>
    </row>
    <row r="2182" ht="12.75">
      <c r="B2182" s="14">
        <v>2181</v>
      </c>
    </row>
    <row r="2183" ht="12.75">
      <c r="B2183" s="14">
        <v>2182</v>
      </c>
    </row>
    <row r="2184" ht="12.75">
      <c r="B2184" s="14">
        <v>2183</v>
      </c>
    </row>
    <row r="2185" ht="12.75">
      <c r="B2185" s="14">
        <v>2184</v>
      </c>
    </row>
    <row r="2186" ht="12.75">
      <c r="B2186" s="14">
        <v>2185</v>
      </c>
    </row>
    <row r="2187" ht="12.75">
      <c r="B2187" s="14">
        <v>2186</v>
      </c>
    </row>
    <row r="2188" ht="12.75">
      <c r="B2188" s="14">
        <v>2187</v>
      </c>
    </row>
    <row r="2189" ht="12.75">
      <c r="B2189" s="14">
        <v>2188</v>
      </c>
    </row>
    <row r="2190" ht="12.75">
      <c r="B2190" s="14">
        <v>2189</v>
      </c>
    </row>
    <row r="2191" ht="12.75">
      <c r="B2191" s="14">
        <v>2190</v>
      </c>
    </row>
    <row r="2192" ht="12.75">
      <c r="B2192" s="14">
        <v>2191</v>
      </c>
    </row>
    <row r="2193" ht="12.75">
      <c r="B2193" s="14">
        <v>2192</v>
      </c>
    </row>
    <row r="2194" ht="12.75">
      <c r="B2194" s="14">
        <v>2193</v>
      </c>
    </row>
    <row r="2195" ht="12.75">
      <c r="B2195" s="14">
        <v>2194</v>
      </c>
    </row>
    <row r="2196" ht="12.75">
      <c r="B2196" s="14">
        <v>2195</v>
      </c>
    </row>
    <row r="2197" ht="12.75">
      <c r="B2197" s="14">
        <v>2196</v>
      </c>
    </row>
    <row r="2198" ht="12.75">
      <c r="B2198" s="14">
        <v>2197</v>
      </c>
    </row>
    <row r="2199" ht="12.75">
      <c r="B2199" s="14">
        <v>2198</v>
      </c>
    </row>
    <row r="2200" ht="12.75">
      <c r="B2200" s="14">
        <v>2199</v>
      </c>
    </row>
    <row r="2201" ht="12.75">
      <c r="B2201" s="14">
        <v>2200</v>
      </c>
    </row>
    <row r="2202" ht="12.75">
      <c r="B2202" s="14">
        <v>2201</v>
      </c>
    </row>
    <row r="2203" ht="12.75">
      <c r="B2203" s="14">
        <v>2202</v>
      </c>
    </row>
    <row r="2204" ht="12.75">
      <c r="B2204" s="14">
        <v>2203</v>
      </c>
    </row>
    <row r="2205" ht="12.75">
      <c r="B2205" s="14">
        <v>2204</v>
      </c>
    </row>
    <row r="2206" ht="12.75">
      <c r="B2206" s="14">
        <v>2205</v>
      </c>
    </row>
    <row r="2207" ht="12.75">
      <c r="B2207" s="14">
        <v>2206</v>
      </c>
    </row>
    <row r="2208" ht="12.75">
      <c r="B2208" s="14">
        <v>2207</v>
      </c>
    </row>
    <row r="2209" ht="12.75">
      <c r="B2209" s="14">
        <v>2208</v>
      </c>
    </row>
    <row r="2210" ht="12.75">
      <c r="B2210" s="14">
        <v>2209</v>
      </c>
    </row>
    <row r="2211" ht="12.75">
      <c r="B2211" s="14">
        <v>2210</v>
      </c>
    </row>
    <row r="2212" ht="12.75">
      <c r="B2212" s="14">
        <v>2211</v>
      </c>
    </row>
    <row r="2213" ht="12.75">
      <c r="B2213" s="14">
        <v>2212</v>
      </c>
    </row>
    <row r="2214" ht="12.75">
      <c r="B2214" s="14">
        <v>2213</v>
      </c>
    </row>
    <row r="2215" ht="12.75">
      <c r="B2215" s="14">
        <v>2214</v>
      </c>
    </row>
    <row r="2216" ht="12.75">
      <c r="B2216" s="14">
        <v>2215</v>
      </c>
    </row>
    <row r="2217" ht="12.75">
      <c r="B2217" s="14">
        <v>2216</v>
      </c>
    </row>
    <row r="2218" ht="12.75">
      <c r="B2218" s="14">
        <v>2217</v>
      </c>
    </row>
    <row r="2219" ht="12.75">
      <c r="B2219" s="14">
        <v>2218</v>
      </c>
    </row>
    <row r="2220" ht="12.75">
      <c r="B2220" s="14">
        <v>2219</v>
      </c>
    </row>
    <row r="2221" ht="12.75">
      <c r="B2221" s="14">
        <v>2220</v>
      </c>
    </row>
    <row r="2222" ht="12.75">
      <c r="B2222" s="14">
        <v>2221</v>
      </c>
    </row>
    <row r="2223" ht="12.75">
      <c r="B2223" s="14">
        <v>2222</v>
      </c>
    </row>
    <row r="2224" ht="12.75">
      <c r="B2224" s="14">
        <v>2223</v>
      </c>
    </row>
    <row r="2225" ht="12.75">
      <c r="B2225" s="14">
        <v>2224</v>
      </c>
    </row>
    <row r="2226" ht="12.75">
      <c r="B2226" s="14">
        <v>2225</v>
      </c>
    </row>
    <row r="2227" ht="12.75">
      <c r="B2227" s="14">
        <v>2226</v>
      </c>
    </row>
    <row r="2228" ht="12.75">
      <c r="B2228" s="14">
        <v>2227</v>
      </c>
    </row>
    <row r="2229" ht="12.75">
      <c r="B2229" s="14">
        <v>2228</v>
      </c>
    </row>
    <row r="2230" ht="12.75">
      <c r="B2230" s="14">
        <v>2229</v>
      </c>
    </row>
    <row r="2231" ht="12.75">
      <c r="B2231" s="14">
        <v>2230</v>
      </c>
    </row>
    <row r="2232" ht="12.75">
      <c r="B2232" s="14">
        <v>2231</v>
      </c>
    </row>
    <row r="2233" ht="12.75">
      <c r="B2233" s="14">
        <v>2232</v>
      </c>
    </row>
    <row r="2234" ht="12.75">
      <c r="B2234" s="14">
        <v>2233</v>
      </c>
    </row>
    <row r="2235" ht="12.75">
      <c r="B2235" s="14">
        <v>2234</v>
      </c>
    </row>
    <row r="2236" ht="12.75">
      <c r="B2236" s="14">
        <v>2235</v>
      </c>
    </row>
    <row r="2237" ht="12.75">
      <c r="B2237" s="14">
        <v>2236</v>
      </c>
    </row>
    <row r="2238" ht="12.75">
      <c r="B2238" s="14">
        <v>2237</v>
      </c>
    </row>
    <row r="2239" ht="12.75">
      <c r="B2239" s="14">
        <v>2238</v>
      </c>
    </row>
    <row r="2240" ht="12.75">
      <c r="B2240" s="14">
        <v>2239</v>
      </c>
    </row>
    <row r="2241" ht="12.75">
      <c r="B2241" s="14">
        <v>2240</v>
      </c>
    </row>
    <row r="2242" ht="12.75">
      <c r="B2242" s="14">
        <v>2241</v>
      </c>
    </row>
    <row r="2243" ht="12.75">
      <c r="B2243" s="14">
        <v>2242</v>
      </c>
    </row>
    <row r="2244" ht="12.75">
      <c r="B2244" s="14">
        <v>2243</v>
      </c>
    </row>
    <row r="2245" ht="12.75">
      <c r="B2245" s="14">
        <v>2244</v>
      </c>
    </row>
    <row r="2246" ht="12.75">
      <c r="B2246" s="14">
        <v>2245</v>
      </c>
    </row>
    <row r="2247" ht="12.75">
      <c r="B2247" s="14">
        <v>2246</v>
      </c>
    </row>
    <row r="2248" ht="12.75">
      <c r="B2248" s="14">
        <v>2247</v>
      </c>
    </row>
    <row r="2249" ht="12.75">
      <c r="B2249" s="14">
        <v>2248</v>
      </c>
    </row>
    <row r="2250" ht="12.75">
      <c r="B2250" s="14">
        <v>2249</v>
      </c>
    </row>
    <row r="2251" ht="12.75">
      <c r="B2251" s="14">
        <v>2250</v>
      </c>
    </row>
    <row r="2252" ht="12.75">
      <c r="B2252" s="14">
        <v>2251</v>
      </c>
    </row>
    <row r="2253" ht="12.75">
      <c r="B2253" s="14">
        <v>2252</v>
      </c>
    </row>
    <row r="2254" ht="12.75">
      <c r="B2254" s="14">
        <v>2253</v>
      </c>
    </row>
    <row r="2255" ht="12.75">
      <c r="B2255" s="14">
        <v>2254</v>
      </c>
    </row>
    <row r="2256" ht="12.75">
      <c r="B2256" s="14">
        <v>2255</v>
      </c>
    </row>
    <row r="2257" ht="12.75">
      <c r="B2257" s="14">
        <v>2256</v>
      </c>
    </row>
    <row r="2258" ht="12.75">
      <c r="B2258" s="14">
        <v>2257</v>
      </c>
    </row>
    <row r="2259" ht="12.75">
      <c r="B2259" s="14">
        <v>2258</v>
      </c>
    </row>
    <row r="2260" ht="12.75">
      <c r="B2260" s="14">
        <v>2259</v>
      </c>
    </row>
    <row r="2261" ht="12.75">
      <c r="B2261" s="14">
        <v>2260</v>
      </c>
    </row>
    <row r="2262" ht="12.75">
      <c r="B2262" s="14">
        <v>2261</v>
      </c>
    </row>
    <row r="2263" ht="12.75">
      <c r="B2263" s="14">
        <v>2262</v>
      </c>
    </row>
    <row r="2264" ht="12.75">
      <c r="B2264" s="14">
        <v>2263</v>
      </c>
    </row>
    <row r="2265" ht="12.75">
      <c r="B2265" s="14">
        <v>2264</v>
      </c>
    </row>
    <row r="2266" ht="12.75">
      <c r="B2266" s="14">
        <v>2265</v>
      </c>
    </row>
    <row r="2267" ht="12.75">
      <c r="B2267" s="14">
        <v>2266</v>
      </c>
    </row>
    <row r="2268" ht="12.75">
      <c r="B2268" s="14">
        <v>2267</v>
      </c>
    </row>
    <row r="2269" ht="12.75">
      <c r="B2269" s="14">
        <v>2268</v>
      </c>
    </row>
    <row r="2270" ht="12.75">
      <c r="B2270" s="14">
        <v>2269</v>
      </c>
    </row>
    <row r="2271" ht="12.75">
      <c r="B2271" s="14">
        <v>2270</v>
      </c>
    </row>
    <row r="2272" ht="12.75">
      <c r="B2272" s="14">
        <v>2271</v>
      </c>
    </row>
    <row r="2273" ht="12.75">
      <c r="B2273" s="14">
        <v>2272</v>
      </c>
    </row>
    <row r="2274" ht="12.75">
      <c r="B2274" s="14">
        <v>2273</v>
      </c>
    </row>
    <row r="2275" ht="12.75">
      <c r="B2275" s="14">
        <v>2274</v>
      </c>
    </row>
    <row r="2276" ht="12.75">
      <c r="B2276" s="14">
        <v>2275</v>
      </c>
    </row>
    <row r="2277" ht="12.75">
      <c r="B2277" s="14">
        <v>2276</v>
      </c>
    </row>
    <row r="2278" ht="12.75">
      <c r="B2278" s="14">
        <v>2277</v>
      </c>
    </row>
    <row r="2279" ht="12.75">
      <c r="B2279" s="14">
        <v>2278</v>
      </c>
    </row>
    <row r="2280" ht="12.75">
      <c r="B2280" s="14">
        <v>2279</v>
      </c>
    </row>
    <row r="2281" ht="12.75">
      <c r="B2281" s="14">
        <v>2280</v>
      </c>
    </row>
    <row r="2282" ht="12.75">
      <c r="B2282" s="14">
        <v>2281</v>
      </c>
    </row>
    <row r="2283" ht="12.75">
      <c r="B2283" s="14">
        <v>2282</v>
      </c>
    </row>
    <row r="2284" ht="12.75">
      <c r="B2284" s="14">
        <v>2283</v>
      </c>
    </row>
    <row r="2285" ht="12.75">
      <c r="B2285" s="14">
        <v>2284</v>
      </c>
    </row>
    <row r="2286" ht="12.75">
      <c r="B2286" s="14">
        <v>2285</v>
      </c>
    </row>
    <row r="2287" ht="12.75">
      <c r="B2287" s="14">
        <v>2286</v>
      </c>
    </row>
    <row r="2288" ht="12.75">
      <c r="B2288" s="14">
        <v>2287</v>
      </c>
    </row>
    <row r="2289" ht="12.75">
      <c r="B2289" s="14">
        <v>2288</v>
      </c>
    </row>
    <row r="2290" ht="12.75">
      <c r="B2290" s="14">
        <v>2289</v>
      </c>
    </row>
    <row r="2291" ht="12.75">
      <c r="B2291" s="14">
        <v>2290</v>
      </c>
    </row>
    <row r="2292" ht="12.75">
      <c r="B2292" s="14">
        <v>2291</v>
      </c>
    </row>
    <row r="2293" ht="12.75">
      <c r="B2293" s="14">
        <v>2292</v>
      </c>
    </row>
    <row r="2294" ht="12.75">
      <c r="B2294" s="14">
        <v>2293</v>
      </c>
    </row>
    <row r="2295" ht="12.75">
      <c r="B2295" s="14">
        <v>2294</v>
      </c>
    </row>
    <row r="2296" ht="12.75">
      <c r="B2296" s="14">
        <v>2295</v>
      </c>
    </row>
    <row r="2297" ht="12.75">
      <c r="B2297" s="14">
        <v>2296</v>
      </c>
    </row>
    <row r="2298" ht="12.75">
      <c r="B2298" s="14">
        <v>2297</v>
      </c>
    </row>
    <row r="2299" ht="12.75">
      <c r="B2299" s="14">
        <v>2298</v>
      </c>
    </row>
    <row r="2300" ht="12.75">
      <c r="B2300" s="14">
        <v>2299</v>
      </c>
    </row>
    <row r="2301" ht="12.75">
      <c r="B2301" s="14">
        <v>2300</v>
      </c>
    </row>
    <row r="2302" ht="12.75">
      <c r="B2302" s="14">
        <v>2301</v>
      </c>
    </row>
    <row r="2303" ht="12.75">
      <c r="B2303" s="14">
        <v>2302</v>
      </c>
    </row>
    <row r="2304" ht="12.75">
      <c r="B2304" s="14">
        <v>2303</v>
      </c>
    </row>
    <row r="2305" ht="12.75">
      <c r="B2305" s="14">
        <v>2304</v>
      </c>
    </row>
    <row r="2306" ht="12.75">
      <c r="B2306" s="14">
        <v>2305</v>
      </c>
    </row>
    <row r="2307" ht="12.75">
      <c r="B2307" s="14">
        <v>2306</v>
      </c>
    </row>
    <row r="2308" ht="12.75">
      <c r="B2308" s="14">
        <v>2307</v>
      </c>
    </row>
    <row r="2309" ht="12.75">
      <c r="B2309" s="14">
        <v>2308</v>
      </c>
    </row>
    <row r="2310" ht="12.75">
      <c r="B2310" s="14">
        <v>2309</v>
      </c>
    </row>
    <row r="2311" ht="12.75">
      <c r="B2311" s="14">
        <v>2310</v>
      </c>
    </row>
    <row r="2312" ht="12.75">
      <c r="B2312" s="14">
        <v>2311</v>
      </c>
    </row>
    <row r="2313" ht="12.75">
      <c r="B2313" s="14">
        <v>2312</v>
      </c>
    </row>
    <row r="2314" ht="12.75">
      <c r="B2314" s="14">
        <v>2313</v>
      </c>
    </row>
    <row r="2315" ht="12.75">
      <c r="B2315" s="14">
        <v>2314</v>
      </c>
    </row>
    <row r="2316" ht="12.75">
      <c r="B2316" s="14">
        <v>2315</v>
      </c>
    </row>
    <row r="2317" ht="12.75">
      <c r="B2317" s="14">
        <v>2316</v>
      </c>
    </row>
    <row r="2318" ht="12.75">
      <c r="B2318" s="14">
        <v>2317</v>
      </c>
    </row>
    <row r="2319" ht="12.75">
      <c r="B2319" s="14">
        <v>2318</v>
      </c>
    </row>
    <row r="2320" ht="12.75">
      <c r="B2320" s="14">
        <v>2319</v>
      </c>
    </row>
    <row r="2321" ht="12.75">
      <c r="B2321" s="14">
        <v>2320</v>
      </c>
    </row>
    <row r="2322" ht="12.75">
      <c r="B2322" s="14">
        <v>2321</v>
      </c>
    </row>
    <row r="2323" ht="12.75">
      <c r="B2323" s="14">
        <v>2322</v>
      </c>
    </row>
    <row r="2324" ht="12.75">
      <c r="B2324" s="14">
        <v>2323</v>
      </c>
    </row>
    <row r="2325" ht="12.75">
      <c r="B2325" s="14">
        <v>2324</v>
      </c>
    </row>
    <row r="2326" ht="12.75">
      <c r="B2326" s="14">
        <v>2325</v>
      </c>
    </row>
    <row r="2327" ht="12.75">
      <c r="B2327" s="14">
        <v>2326</v>
      </c>
    </row>
    <row r="2328" ht="12.75">
      <c r="B2328" s="14">
        <v>2327</v>
      </c>
    </row>
    <row r="2329" ht="12.75">
      <c r="B2329" s="14">
        <v>2328</v>
      </c>
    </row>
    <row r="2330" ht="12.75">
      <c r="B2330" s="14">
        <v>2329</v>
      </c>
    </row>
    <row r="2331" ht="12.75">
      <c r="B2331" s="14">
        <v>2330</v>
      </c>
    </row>
    <row r="2332" ht="12.75">
      <c r="B2332" s="14">
        <v>2331</v>
      </c>
    </row>
    <row r="2333" ht="12.75">
      <c r="B2333" s="14">
        <v>2332</v>
      </c>
    </row>
    <row r="2334" ht="12.75">
      <c r="B2334" s="14">
        <v>2333</v>
      </c>
    </row>
    <row r="2335" ht="12.75">
      <c r="B2335" s="14">
        <v>2334</v>
      </c>
    </row>
    <row r="2336" ht="12.75">
      <c r="B2336" s="14">
        <v>2335</v>
      </c>
    </row>
    <row r="2337" ht="12.75">
      <c r="B2337" s="14">
        <v>2336</v>
      </c>
    </row>
    <row r="2338" ht="12.75">
      <c r="B2338" s="14">
        <v>2337</v>
      </c>
    </row>
    <row r="2339" ht="12.75">
      <c r="B2339" s="14">
        <v>2338</v>
      </c>
    </row>
    <row r="2340" ht="12.75">
      <c r="B2340" s="14">
        <v>2339</v>
      </c>
    </row>
    <row r="2341" ht="12.75">
      <c r="B2341" s="14">
        <v>2340</v>
      </c>
    </row>
    <row r="2342" ht="12.75">
      <c r="B2342" s="14">
        <v>2341</v>
      </c>
    </row>
    <row r="2343" ht="12.75">
      <c r="B2343" s="14">
        <v>2342</v>
      </c>
    </row>
    <row r="2344" ht="12.75">
      <c r="B2344" s="14">
        <v>2343</v>
      </c>
    </row>
    <row r="2345" ht="12.75">
      <c r="B2345" s="14">
        <v>2344</v>
      </c>
    </row>
    <row r="2346" ht="12.75">
      <c r="B2346" s="14">
        <v>2345</v>
      </c>
    </row>
    <row r="2347" ht="12.75">
      <c r="B2347" s="14">
        <v>2346</v>
      </c>
    </row>
    <row r="2348" ht="12.75">
      <c r="B2348" s="14">
        <v>2347</v>
      </c>
    </row>
    <row r="2349" ht="12.75">
      <c r="B2349" s="14">
        <v>2348</v>
      </c>
    </row>
    <row r="2350" ht="12.75">
      <c r="B2350" s="14">
        <v>2349</v>
      </c>
    </row>
    <row r="2351" ht="12.75">
      <c r="B2351" s="14">
        <v>2350</v>
      </c>
    </row>
    <row r="2352" ht="12.75">
      <c r="B2352" s="14">
        <v>2351</v>
      </c>
    </row>
    <row r="2353" ht="12.75">
      <c r="B2353" s="14">
        <v>2352</v>
      </c>
    </row>
    <row r="2354" ht="12.75">
      <c r="B2354" s="14">
        <v>2353</v>
      </c>
    </row>
    <row r="2355" ht="12.75">
      <c r="B2355" s="14">
        <v>2354</v>
      </c>
    </row>
    <row r="2356" ht="12.75">
      <c r="B2356" s="14">
        <v>2355</v>
      </c>
    </row>
    <row r="2357" ht="12.75">
      <c r="B2357" s="14">
        <v>2356</v>
      </c>
    </row>
    <row r="2358" ht="12.75">
      <c r="B2358" s="14">
        <v>2357</v>
      </c>
    </row>
    <row r="2359" ht="12.75">
      <c r="B2359" s="14">
        <v>2358</v>
      </c>
    </row>
    <row r="2360" ht="12.75">
      <c r="B2360" s="14">
        <v>2359</v>
      </c>
    </row>
    <row r="2361" ht="12.75">
      <c r="B2361" s="14">
        <v>2360</v>
      </c>
    </row>
    <row r="2362" ht="12.75">
      <c r="B2362" s="14">
        <v>2361</v>
      </c>
    </row>
    <row r="2363" ht="12.75">
      <c r="B2363" s="14">
        <v>2362</v>
      </c>
    </row>
    <row r="2364" ht="12.75">
      <c r="B2364" s="14">
        <v>2363</v>
      </c>
    </row>
    <row r="2365" ht="12.75">
      <c r="B2365" s="14">
        <v>2364</v>
      </c>
    </row>
    <row r="2366" ht="12.75">
      <c r="B2366" s="14">
        <v>2365</v>
      </c>
    </row>
    <row r="2367" ht="12.75">
      <c r="B2367" s="14">
        <v>2366</v>
      </c>
    </row>
    <row r="2368" ht="12.75">
      <c r="B2368" s="14">
        <v>2367</v>
      </c>
    </row>
    <row r="2369" ht="12.75">
      <c r="B2369" s="14">
        <v>2368</v>
      </c>
    </row>
    <row r="2370" ht="12.75">
      <c r="B2370" s="14">
        <v>2369</v>
      </c>
    </row>
    <row r="2371" ht="12.75">
      <c r="B2371" s="14">
        <v>2370</v>
      </c>
    </row>
    <row r="2372" ht="12.75">
      <c r="B2372" s="14">
        <v>2371</v>
      </c>
    </row>
    <row r="2373" ht="12.75">
      <c r="B2373" s="14">
        <v>2372</v>
      </c>
    </row>
    <row r="2374" ht="12.75">
      <c r="B2374" s="14">
        <v>2373</v>
      </c>
    </row>
    <row r="2375" ht="12.75">
      <c r="B2375" s="14">
        <v>2374</v>
      </c>
    </row>
    <row r="2376" ht="12.75">
      <c r="B2376" s="14">
        <v>2375</v>
      </c>
    </row>
    <row r="2377" ht="12.75">
      <c r="B2377" s="14">
        <v>2376</v>
      </c>
    </row>
    <row r="2378" ht="12.75">
      <c r="B2378" s="14">
        <v>2377</v>
      </c>
    </row>
    <row r="2379" ht="12.75">
      <c r="B2379" s="14">
        <v>2378</v>
      </c>
    </row>
    <row r="2380" ht="12.75">
      <c r="B2380" s="14">
        <v>2379</v>
      </c>
    </row>
    <row r="2381" ht="12.75">
      <c r="B2381" s="14">
        <v>2380</v>
      </c>
    </row>
    <row r="2382" ht="12.75">
      <c r="B2382" s="14">
        <v>2381</v>
      </c>
    </row>
    <row r="2383" ht="12.75">
      <c r="B2383" s="14">
        <v>2382</v>
      </c>
    </row>
    <row r="2384" ht="12.75">
      <c r="B2384" s="14">
        <v>2383</v>
      </c>
    </row>
    <row r="2385" ht="12.75">
      <c r="B2385" s="14">
        <v>2384</v>
      </c>
    </row>
    <row r="2386" ht="12.75">
      <c r="B2386" s="14">
        <v>2385</v>
      </c>
    </row>
    <row r="2387" ht="12.75">
      <c r="B2387" s="14">
        <v>2386</v>
      </c>
    </row>
    <row r="2388" ht="12.75">
      <c r="B2388" s="14">
        <v>2387</v>
      </c>
    </row>
    <row r="2389" ht="12.75">
      <c r="B2389" s="14">
        <v>2388</v>
      </c>
    </row>
    <row r="2390" ht="12.75">
      <c r="B2390" s="14">
        <v>2389</v>
      </c>
    </row>
    <row r="2391" ht="12.75">
      <c r="B2391" s="14">
        <v>2390</v>
      </c>
    </row>
    <row r="2392" ht="12.75">
      <c r="B2392" s="14">
        <v>2391</v>
      </c>
    </row>
    <row r="2393" ht="12.75">
      <c r="B2393" s="14">
        <v>2392</v>
      </c>
    </row>
    <row r="2394" ht="12.75">
      <c r="B2394" s="14">
        <v>2393</v>
      </c>
    </row>
    <row r="2395" ht="12.75">
      <c r="B2395" s="14">
        <v>2394</v>
      </c>
    </row>
    <row r="2396" ht="12.75">
      <c r="B2396" s="14">
        <v>2395</v>
      </c>
    </row>
    <row r="2397" ht="12.75">
      <c r="B2397" s="14">
        <v>2396</v>
      </c>
    </row>
    <row r="2398" ht="12.75">
      <c r="B2398" s="14">
        <v>2397</v>
      </c>
    </row>
    <row r="2399" ht="12.75">
      <c r="B2399" s="14">
        <v>2398</v>
      </c>
    </row>
    <row r="2400" ht="12.75">
      <c r="B2400" s="14">
        <v>2399</v>
      </c>
    </row>
    <row r="2401" ht="12.75">
      <c r="B2401" s="14">
        <v>2400</v>
      </c>
    </row>
    <row r="2402" ht="12.75">
      <c r="B2402" s="14">
        <v>2401</v>
      </c>
    </row>
    <row r="2403" ht="12.75">
      <c r="B2403" s="14">
        <v>2402</v>
      </c>
    </row>
    <row r="2404" ht="12.75">
      <c r="B2404" s="14">
        <v>2403</v>
      </c>
    </row>
    <row r="2405" ht="12.75">
      <c r="B2405" s="14">
        <v>2404</v>
      </c>
    </row>
    <row r="2406" ht="12.75">
      <c r="B2406" s="14">
        <v>2405</v>
      </c>
    </row>
    <row r="2407" ht="12.75">
      <c r="B2407" s="14">
        <v>2406</v>
      </c>
    </row>
    <row r="2408" ht="12.75">
      <c r="B2408" s="14">
        <v>2407</v>
      </c>
    </row>
    <row r="2409" ht="12.75">
      <c r="B2409" s="14">
        <v>2408</v>
      </c>
    </row>
    <row r="2410" ht="12.75">
      <c r="B2410" s="14">
        <v>2409</v>
      </c>
    </row>
    <row r="2411" ht="12.75">
      <c r="B2411" s="14">
        <v>2410</v>
      </c>
    </row>
    <row r="2412" ht="12.75">
      <c r="B2412" s="14">
        <v>2411</v>
      </c>
    </row>
    <row r="2413" ht="12.75">
      <c r="B2413" s="14">
        <v>2412</v>
      </c>
    </row>
    <row r="2414" ht="12.75">
      <c r="B2414" s="14">
        <v>2413</v>
      </c>
    </row>
    <row r="2415" ht="12.75">
      <c r="B2415" s="14">
        <v>2414</v>
      </c>
    </row>
    <row r="2416" ht="12.75">
      <c r="B2416" s="14">
        <v>2415</v>
      </c>
    </row>
    <row r="2417" ht="12.75">
      <c r="B2417" s="14">
        <v>2416</v>
      </c>
    </row>
    <row r="2418" ht="12.75">
      <c r="B2418" s="14">
        <v>2417</v>
      </c>
    </row>
    <row r="2419" ht="12.75">
      <c r="B2419" s="14">
        <v>2418</v>
      </c>
    </row>
    <row r="2420" ht="12.75">
      <c r="B2420" s="14">
        <v>2419</v>
      </c>
    </row>
    <row r="2421" ht="12.75">
      <c r="B2421" s="14">
        <v>2420</v>
      </c>
    </row>
    <row r="2422" ht="12.75">
      <c r="B2422" s="14">
        <v>2421</v>
      </c>
    </row>
    <row r="2423" ht="12.75">
      <c r="B2423" s="14">
        <v>2422</v>
      </c>
    </row>
    <row r="2424" ht="12.75">
      <c r="B2424" s="14">
        <v>2423</v>
      </c>
    </row>
    <row r="2425" ht="12.75">
      <c r="B2425" s="14">
        <v>2424</v>
      </c>
    </row>
    <row r="2426" ht="12.75">
      <c r="B2426" s="14">
        <v>2425</v>
      </c>
    </row>
    <row r="2427" ht="12.75">
      <c r="B2427" s="14">
        <v>2426</v>
      </c>
    </row>
    <row r="2428" ht="12.75">
      <c r="B2428" s="14">
        <v>2427</v>
      </c>
    </row>
    <row r="2429" ht="12.75">
      <c r="B2429" s="14">
        <v>2428</v>
      </c>
    </row>
    <row r="2430" ht="12.75">
      <c r="B2430" s="14">
        <v>2429</v>
      </c>
    </row>
    <row r="2431" ht="12.75">
      <c r="B2431" s="14">
        <v>2430</v>
      </c>
    </row>
    <row r="2432" ht="12.75">
      <c r="B2432" s="14">
        <v>2431</v>
      </c>
    </row>
    <row r="2433" ht="12.75">
      <c r="B2433" s="14">
        <v>2432</v>
      </c>
    </row>
    <row r="2434" ht="12.75">
      <c r="B2434" s="14">
        <v>2433</v>
      </c>
    </row>
    <row r="2435" ht="12.75">
      <c r="B2435" s="14">
        <v>2434</v>
      </c>
    </row>
    <row r="2436" ht="12.75">
      <c r="B2436" s="14">
        <v>2435</v>
      </c>
    </row>
    <row r="2437" ht="12.75">
      <c r="B2437" s="14">
        <v>2436</v>
      </c>
    </row>
    <row r="2438" ht="12.75">
      <c r="B2438" s="14">
        <v>2437</v>
      </c>
    </row>
    <row r="2439" ht="12.75">
      <c r="B2439" s="14">
        <v>2438</v>
      </c>
    </row>
    <row r="2440" ht="12.75">
      <c r="B2440" s="14">
        <v>2439</v>
      </c>
    </row>
    <row r="2441" ht="12.75">
      <c r="B2441" s="14">
        <v>2440</v>
      </c>
    </row>
    <row r="2442" ht="12.75">
      <c r="B2442" s="14">
        <v>2441</v>
      </c>
    </row>
    <row r="2443" ht="12.75">
      <c r="B2443" s="14">
        <v>2442</v>
      </c>
    </row>
    <row r="2444" ht="12.75">
      <c r="B2444" s="14">
        <v>2443</v>
      </c>
    </row>
    <row r="2445" ht="12.75">
      <c r="B2445" s="14">
        <v>2444</v>
      </c>
    </row>
    <row r="2446" ht="12.75">
      <c r="B2446" s="14">
        <v>2445</v>
      </c>
    </row>
    <row r="2447" ht="12.75">
      <c r="B2447" s="14">
        <v>2446</v>
      </c>
    </row>
    <row r="2448" ht="12.75">
      <c r="B2448" s="14">
        <v>2447</v>
      </c>
    </row>
    <row r="2449" ht="12.75">
      <c r="B2449" s="14">
        <v>2448</v>
      </c>
    </row>
    <row r="2450" ht="12.75">
      <c r="B2450" s="14">
        <v>2449</v>
      </c>
    </row>
    <row r="2451" ht="12.75">
      <c r="B2451" s="14">
        <v>2450</v>
      </c>
    </row>
    <row r="2452" ht="12.75">
      <c r="B2452" s="14">
        <v>2451</v>
      </c>
    </row>
    <row r="2453" ht="12.75">
      <c r="B2453" s="14">
        <v>2452</v>
      </c>
    </row>
    <row r="2454" ht="12.75">
      <c r="B2454" s="14">
        <v>2453</v>
      </c>
    </row>
    <row r="2455" ht="12.75">
      <c r="B2455" s="14">
        <v>2454</v>
      </c>
    </row>
    <row r="2456" ht="12.75">
      <c r="B2456" s="14">
        <v>2455</v>
      </c>
    </row>
    <row r="2457" ht="12.75">
      <c r="B2457" s="14">
        <v>2456</v>
      </c>
    </row>
    <row r="2458" ht="12.75">
      <c r="B2458" s="14">
        <v>2457</v>
      </c>
    </row>
    <row r="2459" ht="12.75">
      <c r="B2459" s="14">
        <v>2458</v>
      </c>
    </row>
    <row r="2460" ht="12.75">
      <c r="B2460" s="14">
        <v>2459</v>
      </c>
    </row>
    <row r="2461" ht="12.75">
      <c r="B2461" s="14">
        <v>2460</v>
      </c>
    </row>
    <row r="2462" ht="12.75">
      <c r="B2462" s="14">
        <v>2461</v>
      </c>
    </row>
    <row r="2463" ht="12.75">
      <c r="B2463" s="14">
        <v>2462</v>
      </c>
    </row>
    <row r="2464" ht="12.75">
      <c r="B2464" s="14">
        <v>2463</v>
      </c>
    </row>
    <row r="2465" ht="12.75">
      <c r="B2465" s="14">
        <v>2464</v>
      </c>
    </row>
    <row r="2466" ht="12.75">
      <c r="B2466" s="14">
        <v>2465</v>
      </c>
    </row>
    <row r="2467" ht="12.75">
      <c r="B2467" s="14">
        <v>2466</v>
      </c>
    </row>
    <row r="2468" ht="12.75">
      <c r="B2468" s="14">
        <v>2467</v>
      </c>
    </row>
    <row r="2469" ht="12.75">
      <c r="B2469" s="14">
        <v>2468</v>
      </c>
    </row>
    <row r="2470" ht="12.75">
      <c r="B2470" s="14">
        <v>2469</v>
      </c>
    </row>
    <row r="2471" ht="12.75">
      <c r="B2471" s="14">
        <v>2470</v>
      </c>
    </row>
    <row r="2472" ht="12.75">
      <c r="B2472" s="14">
        <v>2471</v>
      </c>
    </row>
    <row r="2473" ht="12.75">
      <c r="B2473" s="14">
        <v>2472</v>
      </c>
    </row>
    <row r="2474" ht="12.75">
      <c r="B2474" s="14">
        <v>2473</v>
      </c>
    </row>
    <row r="2475" ht="12.75">
      <c r="B2475" s="14">
        <v>2474</v>
      </c>
    </row>
    <row r="2476" ht="12.75">
      <c r="B2476" s="14">
        <v>2475</v>
      </c>
    </row>
    <row r="2477" ht="12.75">
      <c r="B2477" s="14">
        <v>2476</v>
      </c>
    </row>
    <row r="2478" ht="12.75">
      <c r="B2478" s="14">
        <v>2477</v>
      </c>
    </row>
    <row r="2479" ht="12.75">
      <c r="B2479" s="14">
        <v>2478</v>
      </c>
    </row>
    <row r="2480" ht="12.75">
      <c r="B2480" s="14">
        <v>2479</v>
      </c>
    </row>
    <row r="2481" ht="12.75">
      <c r="B2481" s="14">
        <v>2480</v>
      </c>
    </row>
    <row r="2482" ht="12.75">
      <c r="B2482" s="14">
        <v>2481</v>
      </c>
    </row>
    <row r="2483" ht="12.75">
      <c r="B2483" s="14">
        <v>2482</v>
      </c>
    </row>
    <row r="2484" ht="12.75">
      <c r="B2484" s="14">
        <v>2483</v>
      </c>
    </row>
    <row r="2485" ht="12.75">
      <c r="B2485" s="14">
        <v>2484</v>
      </c>
    </row>
    <row r="2486" ht="12.75">
      <c r="B2486" s="14">
        <v>2485</v>
      </c>
    </row>
    <row r="2487" ht="12.75">
      <c r="B2487" s="14">
        <v>2486</v>
      </c>
    </row>
    <row r="2488" ht="12.75">
      <c r="B2488" s="14">
        <v>2487</v>
      </c>
    </row>
    <row r="2489" ht="12.75">
      <c r="B2489" s="14">
        <v>2488</v>
      </c>
    </row>
    <row r="2490" ht="12.75">
      <c r="B2490" s="14">
        <v>2489</v>
      </c>
    </row>
    <row r="2491" ht="12.75">
      <c r="B2491" s="14">
        <v>2490</v>
      </c>
    </row>
    <row r="2492" ht="12.75">
      <c r="B2492" s="14">
        <v>2491</v>
      </c>
    </row>
    <row r="2493" ht="12.75">
      <c r="B2493" s="14">
        <v>2492</v>
      </c>
    </row>
    <row r="2494" ht="12.75">
      <c r="B2494" s="14">
        <v>2493</v>
      </c>
    </row>
    <row r="2495" ht="12.75">
      <c r="B2495" s="14">
        <v>2494</v>
      </c>
    </row>
    <row r="2496" ht="12.75">
      <c r="B2496" s="14">
        <v>2495</v>
      </c>
    </row>
    <row r="2497" ht="12.75">
      <c r="B2497" s="14">
        <v>2496</v>
      </c>
    </row>
    <row r="2498" ht="12.75">
      <c r="B2498" s="14">
        <v>2497</v>
      </c>
    </row>
    <row r="2499" ht="12.75">
      <c r="B2499" s="14">
        <v>2498</v>
      </c>
    </row>
    <row r="2500" ht="12.75">
      <c r="B2500" s="14">
        <v>2499</v>
      </c>
    </row>
    <row r="2501" ht="12.75">
      <c r="B2501" s="14">
        <v>2500</v>
      </c>
    </row>
    <row r="2502" ht="12.75">
      <c r="B2502" s="14">
        <v>2501</v>
      </c>
    </row>
    <row r="2503" ht="12.75">
      <c r="B2503" s="14">
        <v>2502</v>
      </c>
    </row>
    <row r="2504" ht="12.75">
      <c r="B2504" s="14">
        <v>2503</v>
      </c>
    </row>
    <row r="2505" ht="12.75">
      <c r="B2505" s="14">
        <v>2504</v>
      </c>
    </row>
    <row r="2506" ht="12.75">
      <c r="B2506" s="14">
        <v>2505</v>
      </c>
    </row>
    <row r="2507" ht="12.75">
      <c r="B2507" s="14">
        <v>2506</v>
      </c>
    </row>
    <row r="2508" ht="12.75">
      <c r="B2508" s="14">
        <v>2507</v>
      </c>
    </row>
    <row r="2509" ht="12.75">
      <c r="B2509" s="14">
        <v>2508</v>
      </c>
    </row>
    <row r="2510" ht="12.75">
      <c r="B2510" s="14">
        <v>2509</v>
      </c>
    </row>
    <row r="2511" ht="12.75">
      <c r="B2511" s="14">
        <v>2510</v>
      </c>
    </row>
    <row r="2512" ht="12.75">
      <c r="B2512" s="14">
        <v>2511</v>
      </c>
    </row>
    <row r="2513" ht="12.75">
      <c r="B2513" s="14">
        <v>2512</v>
      </c>
    </row>
    <row r="2514" ht="12.75">
      <c r="B2514" s="14">
        <v>2513</v>
      </c>
    </row>
    <row r="2515" ht="12.75">
      <c r="B2515" s="14">
        <v>2514</v>
      </c>
    </row>
    <row r="2516" ht="12.75">
      <c r="B2516" s="14">
        <v>2515</v>
      </c>
    </row>
    <row r="2517" ht="12.75">
      <c r="B2517" s="14">
        <v>2516</v>
      </c>
    </row>
    <row r="2518" ht="12.75">
      <c r="B2518" s="14">
        <v>2517</v>
      </c>
    </row>
    <row r="2519" ht="12.75">
      <c r="B2519" s="14">
        <v>2518</v>
      </c>
    </row>
    <row r="2520" ht="12.75">
      <c r="B2520" s="14">
        <v>2519</v>
      </c>
    </row>
    <row r="2521" ht="12.75">
      <c r="B2521" s="14">
        <v>2520</v>
      </c>
    </row>
    <row r="2522" ht="12.75">
      <c r="B2522" s="14">
        <v>2521</v>
      </c>
    </row>
    <row r="2523" ht="12.75">
      <c r="B2523" s="14">
        <v>2522</v>
      </c>
    </row>
    <row r="2524" ht="12.75">
      <c r="B2524" s="14">
        <v>2523</v>
      </c>
    </row>
    <row r="2525" ht="12.75">
      <c r="B2525" s="14">
        <v>2524</v>
      </c>
    </row>
    <row r="2526" ht="12.75">
      <c r="B2526" s="14">
        <v>2525</v>
      </c>
    </row>
    <row r="2527" ht="12.75">
      <c r="B2527" s="14">
        <v>2526</v>
      </c>
    </row>
    <row r="2528" ht="12.75">
      <c r="B2528" s="14">
        <v>2527</v>
      </c>
    </row>
    <row r="2529" ht="12.75">
      <c r="B2529" s="14">
        <v>2528</v>
      </c>
    </row>
    <row r="2530" ht="12.75">
      <c r="B2530" s="14">
        <v>2529</v>
      </c>
    </row>
    <row r="2531" ht="12.75">
      <c r="B2531" s="14">
        <v>2530</v>
      </c>
    </row>
    <row r="2532" ht="12.75">
      <c r="B2532" s="14">
        <v>2531</v>
      </c>
    </row>
    <row r="2533" ht="12.75">
      <c r="B2533" s="14">
        <v>2532</v>
      </c>
    </row>
    <row r="2534" ht="12.75">
      <c r="B2534" s="14">
        <v>2533</v>
      </c>
    </row>
    <row r="2535" ht="12.75">
      <c r="B2535" s="14">
        <v>2534</v>
      </c>
    </row>
    <row r="2536" ht="12.75">
      <c r="B2536" s="14">
        <v>2535</v>
      </c>
    </row>
    <row r="2537" ht="12.75">
      <c r="B2537" s="14">
        <v>2536</v>
      </c>
    </row>
    <row r="2538" ht="12.75">
      <c r="B2538" s="14">
        <v>2537</v>
      </c>
    </row>
    <row r="2539" ht="12.75">
      <c r="B2539" s="14">
        <v>2538</v>
      </c>
    </row>
    <row r="2540" ht="12.75">
      <c r="B2540" s="14">
        <v>2539</v>
      </c>
    </row>
    <row r="2541" ht="12.75">
      <c r="B2541" s="14">
        <v>2540</v>
      </c>
    </row>
    <row r="2542" ht="12.75">
      <c r="B2542" s="14">
        <v>2541</v>
      </c>
    </row>
    <row r="2543" ht="12.75">
      <c r="B2543" s="14">
        <v>2542</v>
      </c>
    </row>
    <row r="2544" ht="12.75">
      <c r="B2544" s="14">
        <v>2543</v>
      </c>
    </row>
    <row r="2545" ht="12.75">
      <c r="B2545" s="14">
        <v>2544</v>
      </c>
    </row>
    <row r="2546" ht="12.75">
      <c r="B2546" s="14">
        <v>2545</v>
      </c>
    </row>
    <row r="2547" ht="12.75">
      <c r="B2547" s="14">
        <v>2546</v>
      </c>
    </row>
    <row r="2548" ht="12.75">
      <c r="B2548" s="14">
        <v>2547</v>
      </c>
    </row>
    <row r="2549" ht="12.75">
      <c r="B2549" s="14">
        <v>2548</v>
      </c>
    </row>
    <row r="2550" ht="12.75">
      <c r="B2550" s="14">
        <v>2549</v>
      </c>
    </row>
    <row r="2551" ht="12.75">
      <c r="B2551" s="14">
        <v>2550</v>
      </c>
    </row>
    <row r="2552" ht="12.75">
      <c r="B2552" s="14">
        <v>2551</v>
      </c>
    </row>
    <row r="2553" ht="12.75">
      <c r="B2553" s="14">
        <v>2552</v>
      </c>
    </row>
    <row r="2554" ht="12.75">
      <c r="B2554" s="14">
        <v>2553</v>
      </c>
    </row>
    <row r="2555" ht="12.75">
      <c r="B2555" s="14">
        <v>2554</v>
      </c>
    </row>
    <row r="2556" ht="12.75">
      <c r="B2556" s="14">
        <v>2555</v>
      </c>
    </row>
    <row r="2557" ht="12.75">
      <c r="B2557" s="14">
        <v>2556</v>
      </c>
    </row>
    <row r="2558" ht="12.75">
      <c r="B2558" s="14">
        <v>2557</v>
      </c>
    </row>
    <row r="2559" ht="12.75">
      <c r="B2559" s="14">
        <v>2558</v>
      </c>
    </row>
    <row r="2560" ht="12.75">
      <c r="B2560" s="14">
        <v>2559</v>
      </c>
    </row>
    <row r="2561" ht="12.75">
      <c r="B2561" s="14">
        <v>2560</v>
      </c>
    </row>
    <row r="2562" ht="12.75">
      <c r="B2562" s="14">
        <v>2561</v>
      </c>
    </row>
    <row r="2563" ht="12.75">
      <c r="B2563" s="14">
        <v>2562</v>
      </c>
    </row>
    <row r="2564" ht="12.75">
      <c r="B2564" s="14">
        <v>2563</v>
      </c>
    </row>
    <row r="2565" ht="12.75">
      <c r="B2565" s="14">
        <v>2564</v>
      </c>
    </row>
    <row r="2566" ht="12.75">
      <c r="B2566" s="14">
        <v>2565</v>
      </c>
    </row>
    <row r="2567" ht="12.75">
      <c r="B2567" s="14">
        <v>2566</v>
      </c>
    </row>
    <row r="2568" ht="12.75">
      <c r="B2568" s="14">
        <v>2567</v>
      </c>
    </row>
    <row r="2569" ht="12.75">
      <c r="B2569" s="14">
        <v>2568</v>
      </c>
    </row>
    <row r="2570" ht="12.75">
      <c r="B2570" s="14">
        <v>2569</v>
      </c>
    </row>
    <row r="2571" ht="12.75">
      <c r="B2571" s="14">
        <v>2570</v>
      </c>
    </row>
    <row r="2572" ht="12.75">
      <c r="B2572" s="14">
        <v>2571</v>
      </c>
    </row>
    <row r="2573" ht="12.75">
      <c r="B2573" s="14">
        <v>2572</v>
      </c>
    </row>
    <row r="2574" ht="12.75">
      <c r="B2574" s="14">
        <v>2573</v>
      </c>
    </row>
    <row r="2575" ht="12.75">
      <c r="B2575" s="14">
        <v>2574</v>
      </c>
    </row>
    <row r="2576" ht="12.75">
      <c r="B2576" s="14">
        <v>2575</v>
      </c>
    </row>
    <row r="2577" ht="12.75">
      <c r="B2577" s="14">
        <v>2576</v>
      </c>
    </row>
    <row r="2578" ht="12.75">
      <c r="B2578" s="14">
        <v>2577</v>
      </c>
    </row>
    <row r="2579" ht="12.75">
      <c r="B2579" s="14">
        <v>2578</v>
      </c>
    </row>
    <row r="2580" ht="12.75">
      <c r="B2580" s="14">
        <v>2579</v>
      </c>
    </row>
    <row r="2581" ht="12.75">
      <c r="B2581" s="14">
        <v>2580</v>
      </c>
    </row>
    <row r="2582" ht="12.75">
      <c r="B2582" s="14">
        <v>2581</v>
      </c>
    </row>
    <row r="2583" ht="12.75">
      <c r="B2583" s="14">
        <v>2582</v>
      </c>
    </row>
    <row r="2584" ht="12.75">
      <c r="B2584" s="14">
        <v>2583</v>
      </c>
    </row>
    <row r="2585" ht="12.75">
      <c r="B2585" s="14">
        <v>2584</v>
      </c>
    </row>
    <row r="2586" ht="12.75">
      <c r="B2586" s="14">
        <v>2585</v>
      </c>
    </row>
    <row r="2587" ht="12.75">
      <c r="B2587" s="14">
        <v>2586</v>
      </c>
    </row>
    <row r="2588" ht="12.75">
      <c r="B2588" s="14">
        <v>2587</v>
      </c>
    </row>
    <row r="2589" ht="12.75">
      <c r="B2589" s="14">
        <v>2588</v>
      </c>
    </row>
    <row r="2590" ht="12.75">
      <c r="B2590" s="14">
        <v>2589</v>
      </c>
    </row>
    <row r="2591" ht="12.75">
      <c r="B2591" s="14">
        <v>2590</v>
      </c>
    </row>
    <row r="2592" ht="12.75">
      <c r="B2592" s="14">
        <v>2591</v>
      </c>
    </row>
    <row r="2593" ht="12.75">
      <c r="B2593" s="14">
        <v>2592</v>
      </c>
    </row>
    <row r="2594" ht="12.75">
      <c r="B2594" s="14">
        <v>2593</v>
      </c>
    </row>
    <row r="2595" ht="12.75">
      <c r="B2595" s="14">
        <v>2594</v>
      </c>
    </row>
    <row r="2596" ht="12.75">
      <c r="B2596" s="14">
        <v>2595</v>
      </c>
    </row>
    <row r="2597" ht="12.75">
      <c r="B2597" s="14">
        <v>2596</v>
      </c>
    </row>
    <row r="2598" ht="12.75">
      <c r="B2598" s="14">
        <v>2597</v>
      </c>
    </row>
    <row r="2599" ht="12.75">
      <c r="B2599" s="14">
        <v>2598</v>
      </c>
    </row>
    <row r="2600" ht="12.75">
      <c r="B2600" s="14">
        <v>2599</v>
      </c>
    </row>
    <row r="2601" ht="12.75">
      <c r="B2601" s="14">
        <v>2600</v>
      </c>
    </row>
    <row r="2602" ht="12.75">
      <c r="B2602" s="14">
        <v>2601</v>
      </c>
    </row>
    <row r="2603" ht="12.75">
      <c r="B2603" s="14">
        <v>2602</v>
      </c>
    </row>
    <row r="2604" ht="12.75">
      <c r="B2604" s="14">
        <v>2603</v>
      </c>
    </row>
    <row r="2605" ht="12.75">
      <c r="B2605" s="14">
        <v>2604</v>
      </c>
    </row>
    <row r="2606" ht="12.75">
      <c r="B2606" s="14">
        <v>2605</v>
      </c>
    </row>
    <row r="2607" ht="12.75">
      <c r="B2607" s="14">
        <v>2606</v>
      </c>
    </row>
    <row r="2608" ht="12.75">
      <c r="B2608" s="14">
        <v>2607</v>
      </c>
    </row>
    <row r="2609" ht="12.75">
      <c r="B2609" s="14">
        <v>2608</v>
      </c>
    </row>
    <row r="2610" ht="12.75">
      <c r="B2610" s="14">
        <v>2609</v>
      </c>
    </row>
    <row r="2611" ht="12.75">
      <c r="B2611" s="14">
        <v>2610</v>
      </c>
    </row>
    <row r="2612" ht="12.75">
      <c r="B2612" s="14">
        <v>2611</v>
      </c>
    </row>
    <row r="2613" ht="12.75">
      <c r="B2613" s="14">
        <v>2612</v>
      </c>
    </row>
    <row r="2614" ht="12.75">
      <c r="B2614" s="14">
        <v>2613</v>
      </c>
    </row>
    <row r="2615" ht="12.75">
      <c r="B2615" s="14">
        <v>2614</v>
      </c>
    </row>
    <row r="2616" ht="12.75">
      <c r="B2616" s="14">
        <v>2615</v>
      </c>
    </row>
    <row r="2617" ht="12.75">
      <c r="B2617" s="14">
        <v>2616</v>
      </c>
    </row>
    <row r="2618" ht="12.75">
      <c r="B2618" s="14">
        <v>2617</v>
      </c>
    </row>
    <row r="2619" ht="12.75">
      <c r="B2619" s="14">
        <v>2618</v>
      </c>
    </row>
    <row r="2620" ht="12.75">
      <c r="B2620" s="14">
        <v>2619</v>
      </c>
    </row>
    <row r="2621" ht="12.75">
      <c r="B2621" s="14">
        <v>2620</v>
      </c>
    </row>
    <row r="2622" ht="12.75">
      <c r="B2622" s="14">
        <v>2621</v>
      </c>
    </row>
    <row r="2623" ht="12.75">
      <c r="B2623" s="14">
        <v>2622</v>
      </c>
    </row>
    <row r="2624" ht="12.75">
      <c r="B2624" s="14">
        <v>2623</v>
      </c>
    </row>
    <row r="2625" ht="12.75">
      <c r="B2625" s="14">
        <v>2624</v>
      </c>
    </row>
    <row r="2626" ht="12.75">
      <c r="B2626" s="14">
        <v>2625</v>
      </c>
    </row>
    <row r="2627" ht="12.75">
      <c r="B2627" s="14">
        <v>2626</v>
      </c>
    </row>
    <row r="2628" ht="12.75">
      <c r="B2628" s="14">
        <v>2627</v>
      </c>
    </row>
    <row r="2629" ht="12.75">
      <c r="B2629" s="14">
        <v>2628</v>
      </c>
    </row>
    <row r="2630" ht="12.75">
      <c r="B2630" s="14">
        <v>2629</v>
      </c>
    </row>
    <row r="2631" ht="12.75">
      <c r="B2631" s="14">
        <v>2630</v>
      </c>
    </row>
    <row r="2632" ht="12.75">
      <c r="B2632" s="14">
        <v>2631</v>
      </c>
    </row>
    <row r="2633" ht="12.75">
      <c r="B2633" s="14">
        <v>2632</v>
      </c>
    </row>
    <row r="2634" ht="12.75">
      <c r="B2634" s="14">
        <v>2633</v>
      </c>
    </row>
    <row r="2635" ht="12.75">
      <c r="B2635" s="14">
        <v>2634</v>
      </c>
    </row>
    <row r="2636" ht="12.75">
      <c r="B2636" s="14">
        <v>2635</v>
      </c>
    </row>
    <row r="2637" ht="12.75">
      <c r="B2637" s="14">
        <v>2636</v>
      </c>
    </row>
    <row r="2638" ht="12.75">
      <c r="B2638" s="14">
        <v>2637</v>
      </c>
    </row>
    <row r="2639" ht="12.75">
      <c r="B2639" s="14">
        <v>2638</v>
      </c>
    </row>
    <row r="2640" ht="12.75">
      <c r="B2640" s="14">
        <v>2639</v>
      </c>
    </row>
    <row r="2641" ht="12.75">
      <c r="B2641" s="14">
        <v>2640</v>
      </c>
    </row>
    <row r="2642" ht="12.75">
      <c r="B2642" s="14">
        <v>2641</v>
      </c>
    </row>
    <row r="2643" ht="12.75">
      <c r="B2643" s="14">
        <v>2642</v>
      </c>
    </row>
    <row r="2644" ht="12.75">
      <c r="B2644" s="14">
        <v>2643</v>
      </c>
    </row>
    <row r="2645" ht="12.75">
      <c r="B2645" s="14">
        <v>2644</v>
      </c>
    </row>
    <row r="2646" ht="12.75">
      <c r="B2646" s="14">
        <v>2645</v>
      </c>
    </row>
    <row r="2647" ht="12.75">
      <c r="B2647" s="14">
        <v>2646</v>
      </c>
    </row>
    <row r="2648" ht="12.75">
      <c r="B2648" s="14">
        <v>2647</v>
      </c>
    </row>
    <row r="2649" ht="12.75">
      <c r="B2649" s="14">
        <v>2648</v>
      </c>
    </row>
    <row r="2650" ht="12.75">
      <c r="B2650" s="14">
        <v>2649</v>
      </c>
    </row>
    <row r="2651" ht="12.75">
      <c r="B2651" s="14">
        <v>2650</v>
      </c>
    </row>
    <row r="2652" ht="12.75">
      <c r="B2652" s="14">
        <v>2651</v>
      </c>
    </row>
    <row r="2653" ht="12.75">
      <c r="B2653" s="14">
        <v>2652</v>
      </c>
    </row>
    <row r="2654" ht="12.75">
      <c r="B2654" s="14">
        <v>2653</v>
      </c>
    </row>
    <row r="2655" ht="12.75">
      <c r="B2655" s="14">
        <v>2654</v>
      </c>
    </row>
    <row r="2656" ht="12.75">
      <c r="B2656" s="14">
        <v>2655</v>
      </c>
    </row>
    <row r="2657" ht="12.75">
      <c r="B2657" s="14">
        <v>2656</v>
      </c>
    </row>
    <row r="2658" ht="12.75">
      <c r="B2658" s="14">
        <v>2657</v>
      </c>
    </row>
    <row r="2659" ht="12.75">
      <c r="B2659" s="14">
        <v>2658</v>
      </c>
    </row>
    <row r="2660" ht="12.75">
      <c r="B2660" s="14">
        <v>2659</v>
      </c>
    </row>
    <row r="2661" ht="12.75">
      <c r="B2661" s="14">
        <v>2660</v>
      </c>
    </row>
    <row r="2662" ht="12.75">
      <c r="B2662" s="14">
        <v>2661</v>
      </c>
    </row>
    <row r="2663" ht="12.75">
      <c r="B2663" s="14">
        <v>2662</v>
      </c>
    </row>
    <row r="2664" ht="12.75">
      <c r="B2664" s="14">
        <v>2663</v>
      </c>
    </row>
    <row r="2665" ht="12.75">
      <c r="B2665" s="14">
        <v>2664</v>
      </c>
    </row>
    <row r="2666" ht="12.75">
      <c r="B2666" s="14">
        <v>2665</v>
      </c>
    </row>
    <row r="2667" ht="12.75">
      <c r="B2667" s="14">
        <v>2666</v>
      </c>
    </row>
    <row r="2668" ht="12.75">
      <c r="B2668" s="14">
        <v>2667</v>
      </c>
    </row>
    <row r="2669" ht="12.75">
      <c r="B2669" s="14">
        <v>2668</v>
      </c>
    </row>
    <row r="2670" ht="12.75">
      <c r="B2670" s="14">
        <v>2669</v>
      </c>
    </row>
    <row r="2671" ht="12.75">
      <c r="B2671" s="14">
        <v>2670</v>
      </c>
    </row>
    <row r="2672" ht="12.75">
      <c r="B2672" s="14">
        <v>2671</v>
      </c>
    </row>
    <row r="2673" ht="12.75">
      <c r="B2673" s="14">
        <v>2672</v>
      </c>
    </row>
    <row r="2674" ht="12.75">
      <c r="B2674" s="14">
        <v>2673</v>
      </c>
    </row>
    <row r="2675" ht="12.75">
      <c r="B2675" s="14">
        <v>2674</v>
      </c>
    </row>
    <row r="2676" ht="12.75">
      <c r="B2676" s="14">
        <v>2675</v>
      </c>
    </row>
    <row r="2677" ht="12.75">
      <c r="B2677" s="14">
        <v>2676</v>
      </c>
    </row>
    <row r="2678" ht="12.75">
      <c r="B2678" s="14">
        <v>2677</v>
      </c>
    </row>
    <row r="2679" ht="12.75">
      <c r="B2679" s="14">
        <v>2678</v>
      </c>
    </row>
    <row r="2680" ht="12.75">
      <c r="B2680" s="14">
        <v>2679</v>
      </c>
    </row>
    <row r="2681" ht="12.75">
      <c r="B2681" s="14">
        <v>2680</v>
      </c>
    </row>
    <row r="2682" ht="12.75">
      <c r="B2682" s="14">
        <v>2681</v>
      </c>
    </row>
    <row r="2683" ht="12.75">
      <c r="B2683" s="14">
        <v>2682</v>
      </c>
    </row>
    <row r="2684" ht="12.75">
      <c r="B2684" s="14">
        <v>2683</v>
      </c>
    </row>
    <row r="2685" ht="12.75">
      <c r="B2685" s="14">
        <v>2684</v>
      </c>
    </row>
    <row r="2686" ht="12.75">
      <c r="B2686" s="14">
        <v>2685</v>
      </c>
    </row>
    <row r="2687" ht="12.75">
      <c r="B2687" s="14">
        <v>2686</v>
      </c>
    </row>
    <row r="2688" ht="12.75">
      <c r="B2688" s="14">
        <v>2687</v>
      </c>
    </row>
    <row r="2689" ht="12.75">
      <c r="B2689" s="14">
        <v>2688</v>
      </c>
    </row>
    <row r="2690" ht="12.75">
      <c r="B2690" s="14">
        <v>2689</v>
      </c>
    </row>
    <row r="2691" ht="12.75">
      <c r="B2691" s="14">
        <v>2690</v>
      </c>
    </row>
    <row r="2692" ht="12.75">
      <c r="B2692" s="14">
        <v>2691</v>
      </c>
    </row>
    <row r="2693" ht="12.75">
      <c r="B2693" s="14">
        <v>2692</v>
      </c>
    </row>
    <row r="2694" ht="12.75">
      <c r="B2694" s="14">
        <v>2693</v>
      </c>
    </row>
    <row r="2695" ht="12.75">
      <c r="B2695" s="14">
        <v>2694</v>
      </c>
    </row>
    <row r="2696" ht="12.75">
      <c r="B2696" s="14">
        <v>2695</v>
      </c>
    </row>
    <row r="2697" ht="12.75">
      <c r="B2697" s="14">
        <v>2696</v>
      </c>
    </row>
    <row r="2698" ht="12.75">
      <c r="B2698" s="14">
        <v>2697</v>
      </c>
    </row>
    <row r="2699" ht="12.75">
      <c r="B2699" s="14">
        <v>2698</v>
      </c>
    </row>
    <row r="2700" ht="12.75">
      <c r="B2700" s="14">
        <v>2699</v>
      </c>
    </row>
    <row r="2701" ht="12.75">
      <c r="B2701" s="14">
        <v>2700</v>
      </c>
    </row>
    <row r="2702" ht="12.75">
      <c r="B2702" s="14">
        <v>2701</v>
      </c>
    </row>
    <row r="2703" ht="12.75">
      <c r="B2703" s="14">
        <v>2702</v>
      </c>
    </row>
    <row r="2704" ht="12.75">
      <c r="B2704" s="14">
        <v>2703</v>
      </c>
    </row>
    <row r="2705" ht="12.75">
      <c r="B2705" s="14">
        <v>2704</v>
      </c>
    </row>
    <row r="2706" ht="12.75">
      <c r="B2706" s="14">
        <v>2705</v>
      </c>
    </row>
    <row r="2707" ht="12.75">
      <c r="B2707" s="14">
        <v>2706</v>
      </c>
    </row>
    <row r="2708" ht="12.75">
      <c r="B2708" s="14">
        <v>2707</v>
      </c>
    </row>
    <row r="2709" ht="12.75">
      <c r="B2709" s="14">
        <v>2708</v>
      </c>
    </row>
    <row r="2710" ht="12.75">
      <c r="B2710" s="14">
        <v>2709</v>
      </c>
    </row>
    <row r="2711" ht="12.75">
      <c r="B2711" s="14">
        <v>2710</v>
      </c>
    </row>
    <row r="2712" ht="12.75">
      <c r="B2712" s="14">
        <v>2711</v>
      </c>
    </row>
    <row r="2713" ht="12.75">
      <c r="B2713" s="14">
        <v>2712</v>
      </c>
    </row>
    <row r="2714" ht="12.75">
      <c r="B2714" s="14">
        <v>2713</v>
      </c>
    </row>
    <row r="2715" ht="12.75">
      <c r="B2715" s="14">
        <v>2714</v>
      </c>
    </row>
    <row r="2716" ht="12.75">
      <c r="B2716" s="14">
        <v>2715</v>
      </c>
    </row>
    <row r="2717" ht="12.75">
      <c r="B2717" s="14">
        <v>2716</v>
      </c>
    </row>
    <row r="2718" ht="12.75">
      <c r="B2718" s="14">
        <v>2717</v>
      </c>
    </row>
    <row r="2719" ht="12.75">
      <c r="B2719" s="14">
        <v>2718</v>
      </c>
    </row>
    <row r="2720" ht="12.75">
      <c r="B2720" s="14">
        <v>2719</v>
      </c>
    </row>
    <row r="2721" ht="12.75">
      <c r="B2721" s="14">
        <v>2720</v>
      </c>
    </row>
    <row r="2722" ht="12.75">
      <c r="B2722" s="14">
        <v>2721</v>
      </c>
    </row>
    <row r="2723" ht="12.75">
      <c r="B2723" s="14">
        <v>2722</v>
      </c>
    </row>
    <row r="2724" ht="12.75">
      <c r="B2724" s="14">
        <v>2723</v>
      </c>
    </row>
    <row r="2725" ht="12.75">
      <c r="B2725" s="14">
        <v>2724</v>
      </c>
    </row>
    <row r="2726" ht="12.75">
      <c r="B2726" s="14">
        <v>2725</v>
      </c>
    </row>
    <row r="2727" ht="12.75">
      <c r="B2727" s="14">
        <v>2726</v>
      </c>
    </row>
    <row r="2728" ht="12.75">
      <c r="B2728" s="14">
        <v>2727</v>
      </c>
    </row>
    <row r="2729" ht="12.75">
      <c r="B2729" s="14">
        <v>2728</v>
      </c>
    </row>
    <row r="2730" ht="12.75">
      <c r="B2730" s="14">
        <v>2729</v>
      </c>
    </row>
    <row r="2731" ht="12.75">
      <c r="B2731" s="14">
        <v>2730</v>
      </c>
    </row>
    <row r="2732" ht="12.75">
      <c r="B2732" s="14">
        <v>2731</v>
      </c>
    </row>
    <row r="2733" ht="12.75">
      <c r="B2733" s="14">
        <v>2732</v>
      </c>
    </row>
    <row r="2734" ht="12.75">
      <c r="B2734" s="14">
        <v>2733</v>
      </c>
    </row>
    <row r="2735" ht="12.75">
      <c r="B2735" s="14">
        <v>2734</v>
      </c>
    </row>
    <row r="2736" ht="12.75">
      <c r="B2736" s="14">
        <v>2735</v>
      </c>
    </row>
    <row r="2737" ht="12.75">
      <c r="B2737" s="14">
        <v>2736</v>
      </c>
    </row>
    <row r="2738" ht="12.75">
      <c r="B2738" s="14">
        <v>2737</v>
      </c>
    </row>
    <row r="2739" ht="12.75">
      <c r="B2739" s="14">
        <v>2738</v>
      </c>
    </row>
    <row r="2740" ht="12.75">
      <c r="B2740" s="14">
        <v>2739</v>
      </c>
    </row>
    <row r="2741" ht="12.75">
      <c r="B2741" s="14">
        <v>2740</v>
      </c>
    </row>
    <row r="2742" ht="12.75">
      <c r="B2742" s="14">
        <v>2741</v>
      </c>
    </row>
    <row r="2743" ht="12.75">
      <c r="B2743" s="14">
        <v>2742</v>
      </c>
    </row>
    <row r="2744" ht="12.75">
      <c r="B2744" s="14">
        <v>2743</v>
      </c>
    </row>
    <row r="2745" ht="12.75">
      <c r="B2745" s="14">
        <v>2744</v>
      </c>
    </row>
    <row r="2746" ht="12.75">
      <c r="B2746" s="14">
        <v>2745</v>
      </c>
    </row>
    <row r="2747" ht="12.75">
      <c r="B2747" s="14">
        <v>2746</v>
      </c>
    </row>
    <row r="2748" ht="12.75">
      <c r="B2748" s="14">
        <v>2747</v>
      </c>
    </row>
    <row r="2749" ht="12.75">
      <c r="B2749" s="14">
        <v>2748</v>
      </c>
    </row>
    <row r="2750" ht="12.75">
      <c r="B2750" s="14">
        <v>2749</v>
      </c>
    </row>
    <row r="2751" ht="12.75">
      <c r="B2751" s="14">
        <v>2750</v>
      </c>
    </row>
    <row r="2752" ht="12.75">
      <c r="B2752" s="14">
        <v>2751</v>
      </c>
    </row>
    <row r="2753" ht="12.75">
      <c r="B2753" s="14">
        <v>2752</v>
      </c>
    </row>
    <row r="2754" ht="12.75">
      <c r="B2754" s="14">
        <v>2753</v>
      </c>
    </row>
    <row r="2755" ht="12.75">
      <c r="B2755" s="14">
        <v>2754</v>
      </c>
    </row>
    <row r="2756" ht="12.75">
      <c r="B2756" s="14">
        <v>2755</v>
      </c>
    </row>
    <row r="2757" ht="12.75">
      <c r="B2757" s="14">
        <v>2756</v>
      </c>
    </row>
    <row r="2758" ht="12.75">
      <c r="B2758" s="14">
        <v>2757</v>
      </c>
    </row>
    <row r="2759" ht="12.75">
      <c r="B2759" s="14">
        <v>2758</v>
      </c>
    </row>
    <row r="2760" ht="12.75">
      <c r="B2760" s="14">
        <v>2759</v>
      </c>
    </row>
    <row r="2761" ht="12.75">
      <c r="B2761" s="14">
        <v>2760</v>
      </c>
    </row>
    <row r="2762" ht="12.75">
      <c r="B2762" s="14">
        <v>2761</v>
      </c>
    </row>
    <row r="2763" ht="12.75">
      <c r="B2763" s="14">
        <v>2762</v>
      </c>
    </row>
    <row r="2764" ht="12.75">
      <c r="B2764" s="14">
        <v>2763</v>
      </c>
    </row>
    <row r="2765" ht="12.75">
      <c r="B2765" s="14">
        <v>2764</v>
      </c>
    </row>
    <row r="2766" ht="12.75">
      <c r="B2766" s="14">
        <v>2765</v>
      </c>
    </row>
    <row r="2767" ht="12.75">
      <c r="B2767" s="14">
        <v>2766</v>
      </c>
    </row>
    <row r="2768" ht="12.75">
      <c r="B2768" s="14">
        <v>2767</v>
      </c>
    </row>
    <row r="2769" ht="12.75">
      <c r="B2769" s="14">
        <v>2768</v>
      </c>
    </row>
    <row r="2770" ht="12.75">
      <c r="B2770" s="14">
        <v>2769</v>
      </c>
    </row>
    <row r="2771" ht="12.75">
      <c r="B2771" s="14">
        <v>2770</v>
      </c>
    </row>
    <row r="2772" ht="12.75">
      <c r="B2772" s="14">
        <v>2771</v>
      </c>
    </row>
    <row r="2773" ht="12.75">
      <c r="B2773" s="14">
        <v>2772</v>
      </c>
    </row>
    <row r="2774" ht="12.75">
      <c r="B2774" s="14">
        <v>2773</v>
      </c>
    </row>
    <row r="2775" ht="12.75">
      <c r="B2775" s="14">
        <v>2774</v>
      </c>
    </row>
    <row r="2776" ht="12.75">
      <c r="B2776" s="14">
        <v>2775</v>
      </c>
    </row>
    <row r="2777" ht="12.75">
      <c r="B2777" s="14">
        <v>2776</v>
      </c>
    </row>
    <row r="2778" ht="12.75">
      <c r="B2778" s="14">
        <v>2777</v>
      </c>
    </row>
    <row r="2779" ht="12.75">
      <c r="B2779" s="14">
        <v>2778</v>
      </c>
    </row>
    <row r="2780" ht="12.75">
      <c r="B2780" s="14">
        <v>2779</v>
      </c>
    </row>
    <row r="2781" ht="12.75">
      <c r="B2781" s="14">
        <v>2780</v>
      </c>
    </row>
    <row r="2782" ht="12.75">
      <c r="B2782" s="14">
        <v>2781</v>
      </c>
    </row>
    <row r="2783" ht="12.75">
      <c r="B2783" s="14">
        <v>2782</v>
      </c>
    </row>
    <row r="2784" ht="12.75">
      <c r="B2784" s="14">
        <v>2783</v>
      </c>
    </row>
    <row r="2785" ht="12.75">
      <c r="B2785" s="14">
        <v>2784</v>
      </c>
    </row>
    <row r="2786" ht="12.75">
      <c r="B2786" s="14">
        <v>2785</v>
      </c>
    </row>
    <row r="2787" ht="12.75">
      <c r="B2787" s="14">
        <v>2786</v>
      </c>
    </row>
    <row r="2788" ht="12.75">
      <c r="B2788" s="14">
        <v>2787</v>
      </c>
    </row>
    <row r="2789" ht="12.75">
      <c r="B2789" s="14">
        <v>2788</v>
      </c>
    </row>
    <row r="2790" ht="12.75">
      <c r="B2790" s="14">
        <v>2789</v>
      </c>
    </row>
    <row r="2791" ht="12.75">
      <c r="B2791" s="14">
        <v>2790</v>
      </c>
    </row>
    <row r="2792" ht="12.75">
      <c r="B2792" s="14">
        <v>2791</v>
      </c>
    </row>
    <row r="2793" ht="12.75">
      <c r="B2793" s="14">
        <v>2792</v>
      </c>
    </row>
    <row r="2794" ht="12.75">
      <c r="B2794" s="14">
        <v>2793</v>
      </c>
    </row>
    <row r="2795" ht="12.75">
      <c r="B2795" s="14">
        <v>2794</v>
      </c>
    </row>
    <row r="2796" ht="12.75">
      <c r="B2796" s="14">
        <v>2795</v>
      </c>
    </row>
    <row r="2797" ht="12.75">
      <c r="B2797" s="14">
        <v>2796</v>
      </c>
    </row>
    <row r="2798" ht="12.75">
      <c r="B2798" s="14">
        <v>2797</v>
      </c>
    </row>
    <row r="2799" ht="12.75">
      <c r="B2799" s="14">
        <v>2798</v>
      </c>
    </row>
    <row r="2800" ht="12.75">
      <c r="B2800" s="14">
        <v>2799</v>
      </c>
    </row>
    <row r="2801" ht="12.75">
      <c r="B2801" s="14">
        <v>2800</v>
      </c>
    </row>
    <row r="2802" ht="12.75">
      <c r="B2802" s="14">
        <v>2801</v>
      </c>
    </row>
    <row r="2803" ht="12.75">
      <c r="B2803" s="14">
        <v>2802</v>
      </c>
    </row>
    <row r="2804" ht="12.75">
      <c r="B2804" s="14">
        <v>2803</v>
      </c>
    </row>
    <row r="2805" ht="12.75">
      <c r="B2805" s="14">
        <v>2804</v>
      </c>
    </row>
    <row r="2806" ht="12.75">
      <c r="B2806" s="14">
        <v>2805</v>
      </c>
    </row>
    <row r="2807" ht="12.75">
      <c r="B2807" s="14">
        <v>2806</v>
      </c>
    </row>
    <row r="2808" ht="12.75">
      <c r="B2808" s="14">
        <v>2807</v>
      </c>
    </row>
    <row r="2809" ht="12.75">
      <c r="B2809" s="14">
        <v>2808</v>
      </c>
    </row>
    <row r="2810" ht="12.75">
      <c r="B2810" s="14">
        <v>2809</v>
      </c>
    </row>
    <row r="2811" ht="12.75">
      <c r="B2811" s="14">
        <v>2810</v>
      </c>
    </row>
    <row r="2812" ht="12.75">
      <c r="B2812" s="14">
        <v>2811</v>
      </c>
    </row>
    <row r="2813" ht="12.75">
      <c r="B2813" s="14">
        <v>2812</v>
      </c>
    </row>
    <row r="2814" ht="12.75">
      <c r="B2814" s="14">
        <v>2813</v>
      </c>
    </row>
    <row r="2815" ht="12.75">
      <c r="B2815" s="14">
        <v>2814</v>
      </c>
    </row>
    <row r="2816" ht="12.75">
      <c r="B2816" s="14">
        <v>2815</v>
      </c>
    </row>
    <row r="2817" ht="12.75">
      <c r="B2817" s="14">
        <v>2816</v>
      </c>
    </row>
    <row r="2818" ht="12.75">
      <c r="B2818" s="14">
        <v>2817</v>
      </c>
    </row>
    <row r="2819" ht="12.75">
      <c r="B2819" s="14">
        <v>2818</v>
      </c>
    </row>
    <row r="2820" ht="12.75">
      <c r="B2820" s="14">
        <v>2819</v>
      </c>
    </row>
    <row r="2821" ht="12.75">
      <c r="B2821" s="14">
        <v>2820</v>
      </c>
    </row>
    <row r="2822" ht="12.75">
      <c r="B2822" s="14">
        <v>2821</v>
      </c>
    </row>
    <row r="2823" ht="12.75">
      <c r="B2823" s="14">
        <v>2822</v>
      </c>
    </row>
    <row r="2824" ht="12.75">
      <c r="B2824" s="14">
        <v>2823</v>
      </c>
    </row>
    <row r="2825" ht="12.75">
      <c r="B2825" s="14">
        <v>2824</v>
      </c>
    </row>
    <row r="2826" ht="12.75">
      <c r="B2826" s="14">
        <v>2825</v>
      </c>
    </row>
    <row r="2827" ht="12.75">
      <c r="B2827" s="14">
        <v>2826</v>
      </c>
    </row>
    <row r="2828" ht="12.75">
      <c r="B2828" s="14">
        <v>2827</v>
      </c>
    </row>
    <row r="2829" ht="12.75">
      <c r="B2829" s="14">
        <v>2828</v>
      </c>
    </row>
    <row r="2830" ht="12.75">
      <c r="B2830" s="14">
        <v>2829</v>
      </c>
    </row>
    <row r="2831" ht="12.75">
      <c r="B2831" s="14">
        <v>2830</v>
      </c>
    </row>
    <row r="2832" ht="12.75">
      <c r="B2832" s="14">
        <v>2831</v>
      </c>
    </row>
    <row r="2833" ht="12.75">
      <c r="B2833" s="14">
        <v>2832</v>
      </c>
    </row>
    <row r="2834" ht="12.75">
      <c r="B2834" s="14">
        <v>2833</v>
      </c>
    </row>
    <row r="2835" ht="12.75">
      <c r="B2835" s="14">
        <v>2834</v>
      </c>
    </row>
    <row r="2836" ht="12.75">
      <c r="B2836" s="14">
        <v>2835</v>
      </c>
    </row>
    <row r="2837" ht="12.75">
      <c r="B2837" s="14">
        <v>2836</v>
      </c>
    </row>
    <row r="2838" ht="12.75">
      <c r="B2838" s="14">
        <v>2837</v>
      </c>
    </row>
    <row r="2839" ht="12.75">
      <c r="B2839" s="14">
        <v>2838</v>
      </c>
    </row>
    <row r="2840" ht="12.75">
      <c r="B2840" s="14">
        <v>2839</v>
      </c>
    </row>
    <row r="2841" ht="12.75">
      <c r="B2841" s="14">
        <v>2840</v>
      </c>
    </row>
    <row r="2842" ht="12.75">
      <c r="B2842" s="14">
        <v>2841</v>
      </c>
    </row>
    <row r="2843" ht="12.75">
      <c r="B2843" s="14">
        <v>2842</v>
      </c>
    </row>
    <row r="2844" ht="12.75">
      <c r="B2844" s="14">
        <v>2843</v>
      </c>
    </row>
    <row r="2845" ht="12.75">
      <c r="B2845" s="14">
        <v>2844</v>
      </c>
    </row>
    <row r="2846" ht="12.75">
      <c r="B2846" s="14">
        <v>2845</v>
      </c>
    </row>
    <row r="2847" ht="12.75">
      <c r="B2847" s="14">
        <v>2846</v>
      </c>
    </row>
    <row r="2848" ht="12.75">
      <c r="B2848" s="14">
        <v>2847</v>
      </c>
    </row>
    <row r="2849" ht="12.75">
      <c r="B2849" s="14">
        <v>2848</v>
      </c>
    </row>
    <row r="2850" ht="12.75">
      <c r="B2850" s="14">
        <v>2849</v>
      </c>
    </row>
    <row r="2851" ht="12.75">
      <c r="B2851" s="14">
        <v>2850</v>
      </c>
    </row>
    <row r="2852" ht="12.75">
      <c r="B2852" s="14">
        <v>2851</v>
      </c>
    </row>
    <row r="2853" ht="12.75">
      <c r="B2853" s="14">
        <v>2852</v>
      </c>
    </row>
    <row r="2854" ht="12.75">
      <c r="B2854" s="14">
        <v>2853</v>
      </c>
    </row>
    <row r="2855" ht="12.75">
      <c r="B2855" s="14">
        <v>2854</v>
      </c>
    </row>
    <row r="2856" ht="12.75">
      <c r="B2856" s="14">
        <v>2855</v>
      </c>
    </row>
    <row r="2857" ht="12.75">
      <c r="B2857" s="14">
        <v>2856</v>
      </c>
    </row>
    <row r="2858" ht="12.75">
      <c r="B2858" s="14">
        <v>2857</v>
      </c>
    </row>
    <row r="2859" ht="12.75">
      <c r="B2859" s="14">
        <v>2858</v>
      </c>
    </row>
    <row r="2860" ht="12.75">
      <c r="B2860" s="14">
        <v>2859</v>
      </c>
    </row>
    <row r="2861" ht="12.75">
      <c r="B2861" s="14">
        <v>2860</v>
      </c>
    </row>
    <row r="2862" ht="12.75">
      <c r="B2862" s="14">
        <v>2861</v>
      </c>
    </row>
    <row r="2863" ht="12.75">
      <c r="B2863" s="14">
        <v>2862</v>
      </c>
    </row>
    <row r="2864" ht="12.75">
      <c r="B2864" s="14">
        <v>2863</v>
      </c>
    </row>
    <row r="2865" ht="12.75">
      <c r="B2865" s="14">
        <v>2864</v>
      </c>
    </row>
    <row r="2866" ht="12.75">
      <c r="B2866" s="14">
        <v>2865</v>
      </c>
    </row>
    <row r="2867" ht="12.75">
      <c r="B2867" s="14">
        <v>2866</v>
      </c>
    </row>
    <row r="2868" ht="12.75">
      <c r="B2868" s="14">
        <v>2867</v>
      </c>
    </row>
    <row r="2869" ht="12.75">
      <c r="B2869" s="14">
        <v>2868</v>
      </c>
    </row>
    <row r="2870" ht="12.75">
      <c r="B2870" s="14">
        <v>2869</v>
      </c>
    </row>
    <row r="2871" ht="12.75">
      <c r="B2871" s="14">
        <v>2870</v>
      </c>
    </row>
    <row r="2872" ht="12.75">
      <c r="B2872" s="14">
        <v>2871</v>
      </c>
    </row>
    <row r="2873" ht="12.75">
      <c r="B2873" s="14">
        <v>2872</v>
      </c>
    </row>
    <row r="2874" ht="12.75">
      <c r="B2874" s="14">
        <v>2873</v>
      </c>
    </row>
    <row r="2875" ht="12.75">
      <c r="B2875" s="14">
        <v>2874</v>
      </c>
    </row>
    <row r="2876" ht="12.75">
      <c r="B2876" s="14">
        <v>2875</v>
      </c>
    </row>
    <row r="2877" ht="12.75">
      <c r="B2877" s="14">
        <v>2876</v>
      </c>
    </row>
    <row r="2878" ht="12.75">
      <c r="B2878" s="14">
        <v>2877</v>
      </c>
    </row>
    <row r="2879" ht="12.75">
      <c r="B2879" s="14">
        <v>2878</v>
      </c>
    </row>
    <row r="2880" ht="12.75">
      <c r="B2880" s="14">
        <v>2879</v>
      </c>
    </row>
    <row r="2881" ht="12.75">
      <c r="B2881" s="14">
        <v>2880</v>
      </c>
    </row>
    <row r="2882" ht="12.75">
      <c r="B2882" s="14">
        <v>2881</v>
      </c>
    </row>
    <row r="2883" ht="12.75">
      <c r="B2883" s="14">
        <v>2882</v>
      </c>
    </row>
    <row r="2884" ht="12.75">
      <c r="B2884" s="14">
        <v>2883</v>
      </c>
    </row>
    <row r="2885" ht="12.75">
      <c r="B2885" s="14">
        <v>2884</v>
      </c>
    </row>
    <row r="2886" ht="12.75">
      <c r="B2886" s="14">
        <v>2885</v>
      </c>
    </row>
    <row r="2887" ht="12.75">
      <c r="B2887" s="14">
        <v>2886</v>
      </c>
    </row>
    <row r="2888" ht="12.75">
      <c r="B2888" s="14">
        <v>2887</v>
      </c>
    </row>
    <row r="2889" ht="12.75">
      <c r="B2889" s="14">
        <v>2888</v>
      </c>
    </row>
    <row r="2890" ht="12.75">
      <c r="B2890" s="14">
        <v>2889</v>
      </c>
    </row>
    <row r="2891" ht="12.75">
      <c r="B2891" s="14">
        <v>2890</v>
      </c>
    </row>
    <row r="2892" ht="12.75">
      <c r="B2892" s="14">
        <v>2891</v>
      </c>
    </row>
    <row r="2893" ht="12.75">
      <c r="B2893" s="14">
        <v>2892</v>
      </c>
    </row>
    <row r="2894" ht="12.75">
      <c r="B2894" s="14">
        <v>2893</v>
      </c>
    </row>
    <row r="2895" ht="12.75">
      <c r="B2895" s="14">
        <v>2894</v>
      </c>
    </row>
    <row r="2896" ht="12.75">
      <c r="B2896" s="14">
        <v>2895</v>
      </c>
    </row>
    <row r="2897" ht="12.75">
      <c r="B2897" s="14">
        <v>2896</v>
      </c>
    </row>
    <row r="2898" ht="12.75">
      <c r="B2898" s="14">
        <v>2897</v>
      </c>
    </row>
    <row r="2899" ht="12.75">
      <c r="B2899" s="14">
        <v>2898</v>
      </c>
    </row>
    <row r="2900" ht="12.75">
      <c r="B2900" s="14">
        <v>2899</v>
      </c>
    </row>
    <row r="2901" ht="12.75">
      <c r="B2901" s="14">
        <v>2900</v>
      </c>
    </row>
    <row r="2902" ht="12.75">
      <c r="B2902" s="14">
        <v>2901</v>
      </c>
    </row>
    <row r="2903" ht="12.75">
      <c r="B2903" s="14">
        <v>2902</v>
      </c>
    </row>
    <row r="2904" ht="12.75">
      <c r="B2904" s="14">
        <v>2903</v>
      </c>
    </row>
    <row r="2905" ht="12.75">
      <c r="B2905" s="14">
        <v>2904</v>
      </c>
    </row>
    <row r="2906" ht="12.75">
      <c r="B2906" s="14">
        <v>2905</v>
      </c>
    </row>
    <row r="2907" ht="12.75">
      <c r="B2907" s="14">
        <v>2906</v>
      </c>
    </row>
    <row r="2908" ht="12.75">
      <c r="B2908" s="14">
        <v>2907</v>
      </c>
    </row>
    <row r="2909" ht="12.75">
      <c r="B2909" s="14">
        <v>2908</v>
      </c>
    </row>
    <row r="2910" ht="12.75">
      <c r="B2910" s="14">
        <v>2909</v>
      </c>
    </row>
    <row r="2911" ht="12.75">
      <c r="B2911" s="14">
        <v>2910</v>
      </c>
    </row>
    <row r="2912" ht="12.75">
      <c r="B2912" s="14">
        <v>2911</v>
      </c>
    </row>
    <row r="2913" ht="12.75">
      <c r="B2913" s="14">
        <v>2912</v>
      </c>
    </row>
    <row r="2914" ht="12.75">
      <c r="B2914" s="14">
        <v>2913</v>
      </c>
    </row>
    <row r="2915" ht="12.75">
      <c r="B2915" s="14">
        <v>2914</v>
      </c>
    </row>
    <row r="2916" ht="12.75">
      <c r="B2916" s="14">
        <v>2915</v>
      </c>
    </row>
    <row r="2917" ht="12.75">
      <c r="B2917" s="14">
        <v>2916</v>
      </c>
    </row>
    <row r="2918" ht="12.75">
      <c r="B2918" s="14">
        <v>2917</v>
      </c>
    </row>
    <row r="2919" ht="12.75">
      <c r="B2919" s="14">
        <v>2918</v>
      </c>
    </row>
    <row r="2920" ht="12.75">
      <c r="B2920" s="14">
        <v>2919</v>
      </c>
    </row>
    <row r="2921" ht="12.75">
      <c r="B2921" s="14">
        <v>2920</v>
      </c>
    </row>
    <row r="2922" ht="12.75">
      <c r="B2922" s="14">
        <v>2921</v>
      </c>
    </row>
    <row r="2923" ht="12.75">
      <c r="B2923" s="14">
        <v>2922</v>
      </c>
    </row>
    <row r="2924" ht="12.75">
      <c r="B2924" s="14">
        <v>2923</v>
      </c>
    </row>
    <row r="2925" ht="12.75">
      <c r="B2925" s="14">
        <v>2924</v>
      </c>
    </row>
    <row r="2926" ht="12.75">
      <c r="B2926" s="14">
        <v>2925</v>
      </c>
    </row>
    <row r="2927" ht="12.75">
      <c r="B2927" s="14">
        <v>2926</v>
      </c>
    </row>
    <row r="2928" ht="12.75">
      <c r="B2928" s="14">
        <v>2927</v>
      </c>
    </row>
    <row r="2929" ht="12.75">
      <c r="B2929" s="14">
        <v>2928</v>
      </c>
    </row>
    <row r="2930" ht="12.75">
      <c r="B2930" s="14">
        <v>2929</v>
      </c>
    </row>
    <row r="2931" ht="12.75">
      <c r="B2931" s="14">
        <v>2930</v>
      </c>
    </row>
    <row r="2932" ht="12.75">
      <c r="B2932" s="14">
        <v>2931</v>
      </c>
    </row>
    <row r="2933" ht="12.75">
      <c r="B2933" s="14">
        <v>2932</v>
      </c>
    </row>
    <row r="2934" ht="12.75">
      <c r="B2934" s="14">
        <v>2933</v>
      </c>
    </row>
    <row r="2935" ht="12.75">
      <c r="B2935" s="14">
        <v>2934</v>
      </c>
    </row>
    <row r="2936" ht="12.75">
      <c r="B2936" s="14">
        <v>2935</v>
      </c>
    </row>
    <row r="2937" ht="12.75">
      <c r="B2937" s="14">
        <v>2936</v>
      </c>
    </row>
    <row r="2938" ht="12.75">
      <c r="B2938" s="14">
        <v>2937</v>
      </c>
    </row>
    <row r="2939" ht="12.75">
      <c r="B2939" s="14">
        <v>2938</v>
      </c>
    </row>
    <row r="2940" ht="12.75">
      <c r="B2940" s="14">
        <v>2939</v>
      </c>
    </row>
    <row r="2941" ht="12.75">
      <c r="B2941" s="14">
        <v>2940</v>
      </c>
    </row>
    <row r="2942" ht="12.75">
      <c r="B2942" s="14">
        <v>2941</v>
      </c>
    </row>
    <row r="2943" ht="12.75">
      <c r="B2943" s="14">
        <v>2942</v>
      </c>
    </row>
    <row r="2944" ht="12.75">
      <c r="B2944" s="14">
        <v>2943</v>
      </c>
    </row>
    <row r="2945" ht="12.75">
      <c r="B2945" s="14">
        <v>2944</v>
      </c>
    </row>
    <row r="2946" ht="12.75">
      <c r="B2946" s="14">
        <v>2945</v>
      </c>
    </row>
    <row r="2947" ht="12.75">
      <c r="B2947" s="14">
        <v>2946</v>
      </c>
    </row>
    <row r="2948" ht="12.75">
      <c r="B2948" s="14">
        <v>2947</v>
      </c>
    </row>
    <row r="2949" ht="12.75">
      <c r="B2949" s="14">
        <v>2948</v>
      </c>
    </row>
    <row r="2950" ht="12.75">
      <c r="B2950" s="14">
        <v>2949</v>
      </c>
    </row>
    <row r="2951" ht="12.75">
      <c r="B2951" s="14">
        <v>2950</v>
      </c>
    </row>
    <row r="2952" ht="12.75">
      <c r="B2952" s="14">
        <v>2951</v>
      </c>
    </row>
    <row r="2953" ht="12.75">
      <c r="B2953" s="14">
        <v>2952</v>
      </c>
    </row>
    <row r="2954" ht="12.75">
      <c r="B2954" s="14">
        <v>2953</v>
      </c>
    </row>
    <row r="2955" ht="12.75">
      <c r="B2955" s="14">
        <v>2954</v>
      </c>
    </row>
    <row r="2956" ht="12.75">
      <c r="B2956" s="14">
        <v>2955</v>
      </c>
    </row>
    <row r="2957" ht="12.75">
      <c r="B2957" s="14">
        <v>2956</v>
      </c>
    </row>
    <row r="2958" ht="12.75">
      <c r="B2958" s="14">
        <v>2957</v>
      </c>
    </row>
    <row r="2959" ht="12.75">
      <c r="B2959" s="14">
        <v>2958</v>
      </c>
    </row>
    <row r="2960" ht="12.75">
      <c r="B2960" s="14">
        <v>2959</v>
      </c>
    </row>
    <row r="2961" ht="12.75">
      <c r="B2961" s="14">
        <v>2960</v>
      </c>
    </row>
    <row r="2962" ht="12.75">
      <c r="B2962" s="14">
        <v>2961</v>
      </c>
    </row>
    <row r="2963" ht="12.75">
      <c r="B2963" s="14">
        <v>2962</v>
      </c>
    </row>
    <row r="2964" ht="12.75">
      <c r="B2964" s="14">
        <v>2963</v>
      </c>
    </row>
    <row r="2965" ht="12.75">
      <c r="B2965" s="14">
        <v>2964</v>
      </c>
    </row>
    <row r="2966" ht="12.75">
      <c r="B2966" s="14">
        <v>2965</v>
      </c>
    </row>
    <row r="2967" ht="12.75">
      <c r="B2967" s="14">
        <v>2966</v>
      </c>
    </row>
    <row r="2968" ht="12.75">
      <c r="B2968" s="14">
        <v>2967</v>
      </c>
    </row>
    <row r="2969" ht="12.75">
      <c r="B2969" s="14">
        <v>2968</v>
      </c>
    </row>
    <row r="2970" ht="12.75">
      <c r="B2970" s="14">
        <v>2969</v>
      </c>
    </row>
    <row r="2971" ht="12.75">
      <c r="B2971" s="14">
        <v>2970</v>
      </c>
    </row>
    <row r="2972" ht="12.75">
      <c r="B2972" s="14">
        <v>2971</v>
      </c>
    </row>
    <row r="2973" ht="12.75">
      <c r="B2973" s="14">
        <v>2972</v>
      </c>
    </row>
    <row r="2974" ht="12.75">
      <c r="B2974" s="14">
        <v>2973</v>
      </c>
    </row>
    <row r="2975" ht="12.75">
      <c r="B2975" s="14">
        <v>2974</v>
      </c>
    </row>
    <row r="2976" ht="12.75">
      <c r="B2976" s="14">
        <v>2975</v>
      </c>
    </row>
    <row r="2977" ht="12.75">
      <c r="B2977" s="14">
        <v>2976</v>
      </c>
    </row>
    <row r="2978" ht="12.75">
      <c r="B2978" s="14">
        <v>2977</v>
      </c>
    </row>
    <row r="2979" ht="12.75">
      <c r="B2979" s="14">
        <v>2978</v>
      </c>
    </row>
    <row r="2980" ht="12.75">
      <c r="B2980" s="14">
        <v>2979</v>
      </c>
    </row>
    <row r="2981" ht="12.75">
      <c r="B2981" s="14">
        <v>2980</v>
      </c>
    </row>
    <row r="2982" ht="12.75">
      <c r="B2982" s="14">
        <v>2981</v>
      </c>
    </row>
    <row r="2983" ht="12.75">
      <c r="B2983" s="14">
        <v>2982</v>
      </c>
    </row>
    <row r="2984" ht="12.75">
      <c r="B2984" s="14">
        <v>2983</v>
      </c>
    </row>
    <row r="2985" ht="12.75">
      <c r="B2985" s="14">
        <v>2984</v>
      </c>
    </row>
    <row r="2986" ht="12.75">
      <c r="B2986" s="14">
        <v>2985</v>
      </c>
    </row>
    <row r="2987" ht="12.75">
      <c r="B2987" s="14">
        <v>2986</v>
      </c>
    </row>
    <row r="2988" ht="12.75">
      <c r="B2988" s="14">
        <v>2987</v>
      </c>
    </row>
    <row r="2989" ht="12.75">
      <c r="B2989" s="14">
        <v>2988</v>
      </c>
    </row>
    <row r="2990" ht="12.75">
      <c r="B2990" s="14">
        <v>2989</v>
      </c>
    </row>
    <row r="2991" ht="12.75">
      <c r="B2991" s="14">
        <v>2990</v>
      </c>
    </row>
    <row r="2992" ht="12.75">
      <c r="B2992" s="14">
        <v>2991</v>
      </c>
    </row>
    <row r="2993" ht="12.75">
      <c r="B2993" s="14">
        <v>2992</v>
      </c>
    </row>
    <row r="2994" ht="12.75">
      <c r="B2994" s="14">
        <v>2993</v>
      </c>
    </row>
    <row r="2995" ht="12.75">
      <c r="B2995" s="14">
        <v>2994</v>
      </c>
    </row>
    <row r="2996" ht="12.75">
      <c r="B2996" s="14">
        <v>2995</v>
      </c>
    </row>
    <row r="2997" ht="12.75">
      <c r="B2997" s="14">
        <v>2996</v>
      </c>
    </row>
    <row r="2998" ht="12.75">
      <c r="B2998" s="14">
        <v>2997</v>
      </c>
    </row>
    <row r="2999" ht="12.75">
      <c r="B2999" s="14">
        <v>2998</v>
      </c>
    </row>
    <row r="3000" ht="12.75">
      <c r="B3000" s="14">
        <v>2999</v>
      </c>
    </row>
    <row r="3001" ht="12.75">
      <c r="B3001" s="14">
        <v>3000</v>
      </c>
    </row>
    <row r="3002" ht="12.75">
      <c r="B3002" s="14">
        <v>3001</v>
      </c>
    </row>
    <row r="3003" ht="12.75">
      <c r="B3003" s="14">
        <v>3002</v>
      </c>
    </row>
    <row r="3004" ht="12.75">
      <c r="B3004" s="14">
        <v>3003</v>
      </c>
    </row>
    <row r="3005" ht="12.75">
      <c r="B3005" s="14">
        <v>3004</v>
      </c>
    </row>
    <row r="3006" ht="12.75">
      <c r="B3006" s="14">
        <v>3005</v>
      </c>
    </row>
    <row r="3007" ht="12.75">
      <c r="B3007" s="14">
        <v>3006</v>
      </c>
    </row>
    <row r="3008" ht="12.75">
      <c r="B3008" s="14">
        <v>3007</v>
      </c>
    </row>
    <row r="3009" ht="12.75">
      <c r="B3009" s="14">
        <v>3008</v>
      </c>
    </row>
    <row r="3010" ht="12.75">
      <c r="B3010" s="14">
        <v>3009</v>
      </c>
    </row>
    <row r="3011" ht="12.75">
      <c r="B3011" s="14">
        <v>3010</v>
      </c>
    </row>
    <row r="3012" ht="12.75">
      <c r="B3012" s="14">
        <v>3011</v>
      </c>
    </row>
    <row r="3013" ht="12.75">
      <c r="B3013" s="14">
        <v>3012</v>
      </c>
    </row>
    <row r="3014" ht="12.75">
      <c r="B3014" s="14">
        <v>3013</v>
      </c>
    </row>
    <row r="3015" ht="12.75">
      <c r="B3015" s="14">
        <v>3014</v>
      </c>
    </row>
    <row r="3016" ht="12.75">
      <c r="B3016" s="14">
        <v>3015</v>
      </c>
    </row>
    <row r="3017" ht="12.75">
      <c r="B3017" s="14">
        <v>3016</v>
      </c>
    </row>
    <row r="3018" ht="12.75">
      <c r="B3018" s="14">
        <v>3017</v>
      </c>
    </row>
    <row r="3019" ht="12.75">
      <c r="B3019" s="14">
        <v>3018</v>
      </c>
    </row>
    <row r="3020" ht="12.75">
      <c r="B3020" s="14">
        <v>3019</v>
      </c>
    </row>
    <row r="3021" ht="12.75">
      <c r="B3021" s="14">
        <v>3020</v>
      </c>
    </row>
    <row r="3022" ht="12.75">
      <c r="B3022" s="14">
        <v>3021</v>
      </c>
    </row>
    <row r="3023" ht="12.75">
      <c r="B3023" s="14">
        <v>3022</v>
      </c>
    </row>
    <row r="3024" ht="12.75">
      <c r="B3024" s="14">
        <v>3023</v>
      </c>
    </row>
    <row r="3025" ht="12.75">
      <c r="B3025" s="14">
        <v>3024</v>
      </c>
    </row>
    <row r="3026" ht="12.75">
      <c r="B3026" s="14">
        <v>3025</v>
      </c>
    </row>
    <row r="3027" ht="12.75">
      <c r="B3027" s="14">
        <v>3026</v>
      </c>
    </row>
    <row r="3028" ht="12.75">
      <c r="B3028" s="14">
        <v>3027</v>
      </c>
    </row>
    <row r="3029" ht="12.75">
      <c r="B3029" s="14">
        <v>3028</v>
      </c>
    </row>
    <row r="3030" ht="12.75">
      <c r="B3030" s="14">
        <v>3029</v>
      </c>
    </row>
    <row r="3031" ht="12.75">
      <c r="B3031" s="14">
        <v>3030</v>
      </c>
    </row>
    <row r="3032" ht="12.75">
      <c r="B3032" s="14">
        <v>3031</v>
      </c>
    </row>
    <row r="3033" ht="12.75">
      <c r="B3033" s="14">
        <v>3032</v>
      </c>
    </row>
    <row r="3034" ht="12.75">
      <c r="B3034" s="14">
        <v>3033</v>
      </c>
    </row>
    <row r="3035" ht="12.75">
      <c r="B3035" s="14">
        <v>3034</v>
      </c>
    </row>
    <row r="3036" ht="12.75">
      <c r="B3036" s="14">
        <v>3035</v>
      </c>
    </row>
    <row r="3037" ht="12.75">
      <c r="B3037" s="14">
        <v>3036</v>
      </c>
    </row>
    <row r="3038" ht="12.75">
      <c r="B3038" s="14">
        <v>3037</v>
      </c>
    </row>
    <row r="3039" ht="12.75">
      <c r="B3039" s="14">
        <v>3038</v>
      </c>
    </row>
    <row r="3040" ht="12.75">
      <c r="B3040" s="14">
        <v>3039</v>
      </c>
    </row>
    <row r="3041" ht="12.75">
      <c r="B3041" s="14">
        <v>3040</v>
      </c>
    </row>
    <row r="3042" ht="12.75">
      <c r="B3042" s="14">
        <v>3041</v>
      </c>
    </row>
    <row r="3043" ht="12.75">
      <c r="B3043" s="14">
        <v>3042</v>
      </c>
    </row>
    <row r="3044" ht="12.75">
      <c r="B3044" s="14">
        <v>3043</v>
      </c>
    </row>
    <row r="3045" ht="12.75">
      <c r="B3045" s="14">
        <v>3044</v>
      </c>
    </row>
    <row r="3046" ht="12.75">
      <c r="B3046" s="14">
        <v>3045</v>
      </c>
    </row>
    <row r="3047" ht="12.75">
      <c r="B3047" s="14">
        <v>3046</v>
      </c>
    </row>
    <row r="3048" ht="12.75">
      <c r="B3048" s="14">
        <v>3047</v>
      </c>
    </row>
    <row r="3049" ht="12.75">
      <c r="B3049" s="14">
        <v>3048</v>
      </c>
    </row>
    <row r="3050" ht="12.75">
      <c r="B3050" s="14">
        <v>3049</v>
      </c>
    </row>
    <row r="3051" ht="12.75">
      <c r="B3051" s="14">
        <v>3050</v>
      </c>
    </row>
    <row r="3052" ht="12.75">
      <c r="B3052" s="14">
        <v>3051</v>
      </c>
    </row>
    <row r="3053" ht="12.75">
      <c r="B3053" s="14">
        <v>3052</v>
      </c>
    </row>
    <row r="3054" ht="12.75">
      <c r="B3054" s="14">
        <v>3053</v>
      </c>
    </row>
    <row r="3055" ht="12.75">
      <c r="B3055" s="14">
        <v>3054</v>
      </c>
    </row>
    <row r="3056" ht="12.75">
      <c r="B3056" s="14">
        <v>3055</v>
      </c>
    </row>
    <row r="3057" ht="12.75">
      <c r="B3057" s="14">
        <v>3056</v>
      </c>
    </row>
    <row r="3058" ht="12.75">
      <c r="B3058" s="14">
        <v>3057</v>
      </c>
    </row>
    <row r="3059" ht="12.75">
      <c r="B3059" s="14">
        <v>3058</v>
      </c>
    </row>
    <row r="3060" ht="12.75">
      <c r="B3060" s="14">
        <v>3059</v>
      </c>
    </row>
    <row r="3061" ht="12.75">
      <c r="B3061" s="14">
        <v>3060</v>
      </c>
    </row>
    <row r="3062" ht="12.75">
      <c r="B3062" s="14">
        <v>3061</v>
      </c>
    </row>
    <row r="3063" ht="12.75">
      <c r="B3063" s="14">
        <v>3062</v>
      </c>
    </row>
    <row r="3064" ht="12.75">
      <c r="B3064" s="14">
        <v>3063</v>
      </c>
    </row>
    <row r="3065" ht="12.75">
      <c r="B3065" s="14">
        <v>3064</v>
      </c>
    </row>
    <row r="3066" ht="12.75">
      <c r="B3066" s="14">
        <v>3065</v>
      </c>
    </row>
    <row r="3067" ht="12.75">
      <c r="B3067" s="14">
        <v>3066</v>
      </c>
    </row>
    <row r="3068" ht="12.75">
      <c r="B3068" s="14">
        <v>3067</v>
      </c>
    </row>
    <row r="3069" ht="12.75">
      <c r="B3069" s="14">
        <v>3068</v>
      </c>
    </row>
    <row r="3070" ht="12.75">
      <c r="B3070" s="14">
        <v>3069</v>
      </c>
    </row>
    <row r="3071" ht="12.75">
      <c r="B3071" s="14">
        <v>3070</v>
      </c>
    </row>
    <row r="3072" ht="12.75">
      <c r="B3072" s="14">
        <v>3071</v>
      </c>
    </row>
    <row r="3073" ht="12.75">
      <c r="B3073" s="14">
        <v>3072</v>
      </c>
    </row>
    <row r="3074" ht="12.75">
      <c r="B3074" s="14">
        <v>3073</v>
      </c>
    </row>
    <row r="3075" ht="12.75">
      <c r="B3075" s="14">
        <v>3074</v>
      </c>
    </row>
    <row r="3076" ht="12.75">
      <c r="B3076" s="14">
        <v>3075</v>
      </c>
    </row>
    <row r="3077" ht="12.75">
      <c r="B3077" s="14">
        <v>3076</v>
      </c>
    </row>
    <row r="3078" ht="12.75">
      <c r="B3078" s="14">
        <v>3077</v>
      </c>
    </row>
    <row r="3079" ht="12.75">
      <c r="B3079" s="14">
        <v>3078</v>
      </c>
    </row>
    <row r="3080" ht="12.75">
      <c r="B3080" s="14">
        <v>3079</v>
      </c>
    </row>
    <row r="3081" ht="12.75">
      <c r="B3081" s="14">
        <v>3080</v>
      </c>
    </row>
    <row r="3082" ht="12.75">
      <c r="B3082" s="14">
        <v>3081</v>
      </c>
    </row>
    <row r="3083" ht="12.75">
      <c r="B3083" s="14">
        <v>3082</v>
      </c>
    </row>
    <row r="3084" ht="12.75">
      <c r="B3084" s="14">
        <v>3083</v>
      </c>
    </row>
    <row r="3085" ht="12.75">
      <c r="B3085" s="14">
        <v>3084</v>
      </c>
    </row>
    <row r="3086" ht="12.75">
      <c r="B3086" s="14">
        <v>3085</v>
      </c>
    </row>
    <row r="3087" ht="12.75">
      <c r="B3087" s="14">
        <v>3086</v>
      </c>
    </row>
    <row r="3088" ht="12.75">
      <c r="B3088" s="14">
        <v>3087</v>
      </c>
    </row>
    <row r="3089" ht="12.75">
      <c r="B3089" s="14">
        <v>3088</v>
      </c>
    </row>
    <row r="3090" ht="12.75">
      <c r="B3090" s="14">
        <v>3089</v>
      </c>
    </row>
    <row r="3091" ht="12.75">
      <c r="B3091" s="14">
        <v>3090</v>
      </c>
    </row>
    <row r="3092" ht="12.75">
      <c r="B3092" s="14">
        <v>3091</v>
      </c>
    </row>
    <row r="3093" ht="12.75">
      <c r="B3093" s="14">
        <v>3092</v>
      </c>
    </row>
    <row r="3094" ht="12.75">
      <c r="B3094" s="14">
        <v>3093</v>
      </c>
    </row>
    <row r="3095" ht="12.75">
      <c r="B3095" s="14">
        <v>3094</v>
      </c>
    </row>
    <row r="3096" ht="12.75">
      <c r="B3096" s="14">
        <v>3095</v>
      </c>
    </row>
    <row r="3097" ht="12.75">
      <c r="B3097" s="14">
        <v>3096</v>
      </c>
    </row>
    <row r="3098" ht="12.75">
      <c r="B3098" s="14">
        <v>3097</v>
      </c>
    </row>
    <row r="3099" ht="12.75">
      <c r="B3099" s="14">
        <v>3098</v>
      </c>
    </row>
    <row r="3100" ht="12.75">
      <c r="B3100" s="14">
        <v>3099</v>
      </c>
    </row>
    <row r="3101" ht="12.75">
      <c r="B3101" s="14">
        <v>3100</v>
      </c>
    </row>
    <row r="3102" ht="12.75">
      <c r="B3102" s="14">
        <v>3101</v>
      </c>
    </row>
    <row r="3103" ht="12.75">
      <c r="B3103" s="14">
        <v>3102</v>
      </c>
    </row>
    <row r="3104" ht="12.75">
      <c r="B3104" s="14">
        <v>3103</v>
      </c>
    </row>
    <row r="3105" ht="12.75">
      <c r="B3105" s="14">
        <v>3104</v>
      </c>
    </row>
    <row r="3106" ht="12.75">
      <c r="B3106" s="14">
        <v>3105</v>
      </c>
    </row>
    <row r="3107" ht="12.75">
      <c r="B3107" s="14">
        <v>3106</v>
      </c>
    </row>
    <row r="3108" ht="12.75">
      <c r="B3108" s="14">
        <v>3107</v>
      </c>
    </row>
    <row r="3109" ht="12.75">
      <c r="B3109" s="14">
        <v>3108</v>
      </c>
    </row>
    <row r="3110" ht="12.75">
      <c r="B3110" s="14">
        <v>3109</v>
      </c>
    </row>
    <row r="3111" ht="12.75">
      <c r="B3111" s="14">
        <v>3110</v>
      </c>
    </row>
    <row r="3112" ht="12.75">
      <c r="B3112" s="14">
        <v>3111</v>
      </c>
    </row>
    <row r="3113" ht="12.75">
      <c r="B3113" s="14">
        <v>3112</v>
      </c>
    </row>
    <row r="3114" ht="12.75">
      <c r="B3114" s="14">
        <v>3113</v>
      </c>
    </row>
    <row r="3115" ht="12.75">
      <c r="B3115" s="14">
        <v>3114</v>
      </c>
    </row>
    <row r="3116" ht="12.75">
      <c r="B3116" s="14">
        <v>3115</v>
      </c>
    </row>
    <row r="3117" ht="12.75">
      <c r="B3117" s="14">
        <v>3116</v>
      </c>
    </row>
    <row r="3118" ht="12.75">
      <c r="B3118" s="14">
        <v>3117</v>
      </c>
    </row>
    <row r="3119" ht="12.75">
      <c r="B3119" s="14">
        <v>3118</v>
      </c>
    </row>
    <row r="3120" ht="12.75">
      <c r="B3120" s="14">
        <v>3119</v>
      </c>
    </row>
    <row r="3121" ht="12.75">
      <c r="B3121" s="14">
        <v>3120</v>
      </c>
    </row>
    <row r="3122" ht="12.75">
      <c r="B3122" s="14">
        <v>3121</v>
      </c>
    </row>
    <row r="3123" ht="12.75">
      <c r="B3123" s="14">
        <v>3122</v>
      </c>
    </row>
    <row r="3124" ht="12.75">
      <c r="B3124" s="14">
        <v>3123</v>
      </c>
    </row>
    <row r="3125" ht="12.75">
      <c r="B3125" s="14">
        <v>3124</v>
      </c>
    </row>
    <row r="3126" ht="12.75">
      <c r="B3126" s="14">
        <v>3125</v>
      </c>
    </row>
    <row r="3127" ht="12.75">
      <c r="B3127" s="14">
        <v>3126</v>
      </c>
    </row>
    <row r="3128" ht="12.75">
      <c r="B3128" s="14">
        <v>3127</v>
      </c>
    </row>
    <row r="3129" ht="12.75">
      <c r="B3129" s="14">
        <v>3128</v>
      </c>
    </row>
    <row r="3130" ht="12.75">
      <c r="B3130" s="14">
        <v>3129</v>
      </c>
    </row>
    <row r="3131" ht="12.75">
      <c r="B3131" s="14">
        <v>3130</v>
      </c>
    </row>
    <row r="3132" ht="12.75">
      <c r="B3132" s="14">
        <v>3131</v>
      </c>
    </row>
    <row r="3133" ht="12.75">
      <c r="B3133" s="14">
        <v>3132</v>
      </c>
    </row>
    <row r="3134" ht="12.75">
      <c r="B3134" s="14">
        <v>3133</v>
      </c>
    </row>
    <row r="3135" ht="12.75">
      <c r="B3135" s="14">
        <v>3134</v>
      </c>
    </row>
    <row r="3136" ht="12.75">
      <c r="B3136" s="14">
        <v>3135</v>
      </c>
    </row>
    <row r="3137" ht="12.75">
      <c r="B3137" s="14">
        <v>3136</v>
      </c>
    </row>
    <row r="3138" ht="12.75">
      <c r="B3138" s="14">
        <v>3137</v>
      </c>
    </row>
    <row r="3139" ht="12.75">
      <c r="B3139" s="14">
        <v>3138</v>
      </c>
    </row>
    <row r="3140" ht="12.75">
      <c r="B3140" s="14">
        <v>3139</v>
      </c>
    </row>
    <row r="3141" ht="12.75">
      <c r="B3141" s="14">
        <v>3140</v>
      </c>
    </row>
    <row r="3142" ht="12.75">
      <c r="B3142" s="14">
        <v>3141</v>
      </c>
    </row>
    <row r="3143" ht="12.75">
      <c r="B3143" s="14">
        <v>3142</v>
      </c>
    </row>
    <row r="3144" ht="12.75">
      <c r="B3144" s="14">
        <v>3143</v>
      </c>
    </row>
    <row r="3145" ht="12.75">
      <c r="B3145" s="14">
        <v>3144</v>
      </c>
    </row>
    <row r="3146" ht="12.75">
      <c r="B3146" s="14">
        <v>3145</v>
      </c>
    </row>
    <row r="3147" ht="12.75">
      <c r="B3147" s="14">
        <v>3146</v>
      </c>
    </row>
    <row r="3148" ht="12.75">
      <c r="B3148" s="14">
        <v>3147</v>
      </c>
    </row>
    <row r="3149" ht="12.75">
      <c r="B3149" s="14">
        <v>3148</v>
      </c>
    </row>
    <row r="3150" ht="12.75">
      <c r="B3150" s="14">
        <v>3149</v>
      </c>
    </row>
    <row r="3151" ht="12.75">
      <c r="B3151" s="14">
        <v>3150</v>
      </c>
    </row>
    <row r="3152" ht="12.75">
      <c r="B3152" s="14">
        <v>3151</v>
      </c>
    </row>
    <row r="3153" ht="12.75">
      <c r="B3153" s="14">
        <v>3152</v>
      </c>
    </row>
    <row r="3154" ht="12.75">
      <c r="B3154" s="14">
        <v>3153</v>
      </c>
    </row>
    <row r="3155" ht="12.75">
      <c r="B3155" s="14">
        <v>3154</v>
      </c>
    </row>
    <row r="3156" ht="12.75">
      <c r="B3156" s="14">
        <v>3155</v>
      </c>
    </row>
    <row r="3157" ht="12.75">
      <c r="B3157" s="14">
        <v>3156</v>
      </c>
    </row>
    <row r="3158" ht="12.75">
      <c r="B3158" s="14">
        <v>3157</v>
      </c>
    </row>
    <row r="3159" ht="12.75">
      <c r="B3159" s="14">
        <v>3158</v>
      </c>
    </row>
    <row r="3160" ht="12.75">
      <c r="B3160" s="14">
        <v>3159</v>
      </c>
    </row>
    <row r="3161" ht="12.75">
      <c r="B3161" s="14">
        <v>3160</v>
      </c>
    </row>
    <row r="3162" ht="12.75">
      <c r="B3162" s="14">
        <v>3161</v>
      </c>
    </row>
    <row r="3163" ht="12.75">
      <c r="B3163" s="14">
        <v>3162</v>
      </c>
    </row>
    <row r="3164" ht="12.75">
      <c r="B3164" s="14">
        <v>3163</v>
      </c>
    </row>
    <row r="3165" ht="12.75">
      <c r="B3165" s="14">
        <v>3164</v>
      </c>
    </row>
    <row r="3166" ht="12.75">
      <c r="B3166" s="14">
        <v>3165</v>
      </c>
    </row>
    <row r="3167" ht="12.75">
      <c r="B3167" s="14">
        <v>3166</v>
      </c>
    </row>
    <row r="3168" ht="12.75">
      <c r="B3168" s="14">
        <v>3167</v>
      </c>
    </row>
    <row r="3169" ht="12.75">
      <c r="B3169" s="14">
        <v>3168</v>
      </c>
    </row>
    <row r="3170" ht="12.75">
      <c r="B3170" s="14">
        <v>3169</v>
      </c>
    </row>
    <row r="3171" ht="12.75">
      <c r="B3171" s="14">
        <v>3170</v>
      </c>
    </row>
    <row r="3172" ht="12.75">
      <c r="B3172" s="14">
        <v>3171</v>
      </c>
    </row>
    <row r="3173" ht="12.75">
      <c r="B3173" s="14">
        <v>3172</v>
      </c>
    </row>
    <row r="3174" ht="12.75">
      <c r="B3174" s="14">
        <v>3173</v>
      </c>
    </row>
    <row r="3175" ht="12.75">
      <c r="B3175" s="14">
        <v>3174</v>
      </c>
    </row>
    <row r="3176" ht="12.75">
      <c r="B3176" s="14">
        <v>3175</v>
      </c>
    </row>
    <row r="3177" ht="12.75">
      <c r="B3177" s="14">
        <v>3176</v>
      </c>
    </row>
    <row r="3178" ht="12.75">
      <c r="B3178" s="14">
        <v>3177</v>
      </c>
    </row>
    <row r="3179" ht="12.75">
      <c r="B3179" s="14">
        <v>3178</v>
      </c>
    </row>
    <row r="3180" ht="12.75">
      <c r="B3180" s="14">
        <v>3179</v>
      </c>
    </row>
    <row r="3181" ht="12.75">
      <c r="B3181" s="14">
        <v>3180</v>
      </c>
    </row>
    <row r="3182" ht="12.75">
      <c r="B3182" s="14">
        <v>3181</v>
      </c>
    </row>
    <row r="3183" ht="12.75">
      <c r="B3183" s="14">
        <v>3182</v>
      </c>
    </row>
    <row r="3184" ht="12.75">
      <c r="B3184" s="14">
        <v>3183</v>
      </c>
    </row>
    <row r="3185" ht="12.75">
      <c r="B3185" s="14">
        <v>3184</v>
      </c>
    </row>
    <row r="3186" ht="12.75">
      <c r="B3186" s="14">
        <v>3185</v>
      </c>
    </row>
    <row r="3187" ht="12.75">
      <c r="B3187" s="14">
        <v>3186</v>
      </c>
    </row>
    <row r="3188" ht="12.75">
      <c r="B3188" s="14">
        <v>3187</v>
      </c>
    </row>
    <row r="3189" ht="12.75">
      <c r="B3189" s="14">
        <v>3188</v>
      </c>
    </row>
    <row r="3190" ht="12.75">
      <c r="B3190" s="14">
        <v>3189</v>
      </c>
    </row>
    <row r="3191" ht="12.75">
      <c r="B3191" s="14">
        <v>3190</v>
      </c>
    </row>
    <row r="3192" ht="12.75">
      <c r="B3192" s="14">
        <v>3191</v>
      </c>
    </row>
    <row r="3193" ht="12.75">
      <c r="B3193" s="14">
        <v>3192</v>
      </c>
    </row>
    <row r="3194" ht="12.75">
      <c r="B3194" s="14">
        <v>3193</v>
      </c>
    </row>
    <row r="3195" ht="12.75">
      <c r="B3195" s="14">
        <v>3194</v>
      </c>
    </row>
    <row r="3196" ht="12.75">
      <c r="B3196" s="14">
        <v>3195</v>
      </c>
    </row>
    <row r="3197" ht="12.75">
      <c r="B3197" s="14">
        <v>3196</v>
      </c>
    </row>
    <row r="3198" ht="12.75">
      <c r="B3198" s="14">
        <v>3197</v>
      </c>
    </row>
    <row r="3199" ht="12.75">
      <c r="B3199" s="14">
        <v>3198</v>
      </c>
    </row>
    <row r="3200" ht="12.75">
      <c r="B3200" s="14">
        <v>3199</v>
      </c>
    </row>
    <row r="3201" ht="12.75">
      <c r="B3201" s="14">
        <v>3200</v>
      </c>
    </row>
    <row r="3202" ht="12.75">
      <c r="B3202" s="14">
        <v>3201</v>
      </c>
    </row>
    <row r="3203" ht="12.75">
      <c r="B3203" s="14">
        <v>3202</v>
      </c>
    </row>
    <row r="3204" ht="12.75">
      <c r="B3204" s="14">
        <v>3203</v>
      </c>
    </row>
    <row r="3205" ht="12.75">
      <c r="B3205" s="14">
        <v>3204</v>
      </c>
    </row>
    <row r="3206" ht="12.75">
      <c r="B3206" s="14">
        <v>3205</v>
      </c>
    </row>
    <row r="3207" ht="12.75">
      <c r="B3207" s="14">
        <v>3206</v>
      </c>
    </row>
    <row r="3208" ht="12.75">
      <c r="B3208" s="14">
        <v>3207</v>
      </c>
    </row>
    <row r="3209" ht="12.75">
      <c r="B3209" s="14">
        <v>3208</v>
      </c>
    </row>
    <row r="3210" ht="12.75">
      <c r="B3210" s="14">
        <v>3209</v>
      </c>
    </row>
    <row r="3211" ht="12.75">
      <c r="B3211" s="14">
        <v>3210</v>
      </c>
    </row>
    <row r="3212" ht="12.75">
      <c r="B3212" s="14">
        <v>3211</v>
      </c>
    </row>
    <row r="3213" ht="12.75">
      <c r="B3213" s="14">
        <v>3212</v>
      </c>
    </row>
    <row r="3214" ht="12.75">
      <c r="B3214" s="14">
        <v>3213</v>
      </c>
    </row>
    <row r="3215" ht="12.75">
      <c r="B3215" s="14">
        <v>3214</v>
      </c>
    </row>
    <row r="3216" ht="12.75">
      <c r="B3216" s="14">
        <v>3215</v>
      </c>
    </row>
    <row r="3217" ht="12.75">
      <c r="B3217" s="14">
        <v>3216</v>
      </c>
    </row>
    <row r="3218" ht="12.75">
      <c r="B3218" s="14">
        <v>3217</v>
      </c>
    </row>
    <row r="3219" ht="12.75">
      <c r="B3219" s="14">
        <v>3218</v>
      </c>
    </row>
    <row r="3220" ht="12.75">
      <c r="B3220" s="14">
        <v>3219</v>
      </c>
    </row>
    <row r="3221" ht="12.75">
      <c r="B3221" s="14">
        <v>3220</v>
      </c>
    </row>
    <row r="3222" ht="12.75">
      <c r="B3222" s="14">
        <v>3221</v>
      </c>
    </row>
    <row r="3223" ht="12.75">
      <c r="B3223" s="14">
        <v>3222</v>
      </c>
    </row>
    <row r="3224" ht="12.75">
      <c r="B3224" s="14">
        <v>3223</v>
      </c>
    </row>
    <row r="3225" ht="12.75">
      <c r="B3225" s="14">
        <v>3224</v>
      </c>
    </row>
    <row r="3226" ht="12.75">
      <c r="B3226" s="14">
        <v>3225</v>
      </c>
    </row>
    <row r="3227" ht="12.75">
      <c r="B3227" s="14">
        <v>3226</v>
      </c>
    </row>
    <row r="3228" ht="12.75">
      <c r="B3228" s="14">
        <v>3227</v>
      </c>
    </row>
    <row r="3229" ht="12.75">
      <c r="B3229" s="14">
        <v>3228</v>
      </c>
    </row>
    <row r="3230" ht="12.75">
      <c r="B3230" s="14">
        <v>3229</v>
      </c>
    </row>
    <row r="3231" ht="12.75">
      <c r="B3231" s="14">
        <v>3230</v>
      </c>
    </row>
    <row r="3232" ht="12.75">
      <c r="B3232" s="14">
        <v>3231</v>
      </c>
    </row>
    <row r="3233" ht="12.75">
      <c r="B3233" s="14">
        <v>3232</v>
      </c>
    </row>
    <row r="3234" ht="12.75">
      <c r="B3234" s="14">
        <v>3233</v>
      </c>
    </row>
    <row r="3235" ht="12.75">
      <c r="B3235" s="14">
        <v>3234</v>
      </c>
    </row>
    <row r="3236" ht="12.75">
      <c r="B3236" s="14">
        <v>3235</v>
      </c>
    </row>
    <row r="3237" ht="12.75">
      <c r="B3237" s="14">
        <v>3236</v>
      </c>
    </row>
    <row r="3238" ht="12.75">
      <c r="B3238" s="14">
        <v>3237</v>
      </c>
    </row>
    <row r="3239" ht="12.75">
      <c r="B3239" s="14">
        <v>3238</v>
      </c>
    </row>
    <row r="3240" ht="12.75">
      <c r="B3240" s="14">
        <v>3239</v>
      </c>
    </row>
    <row r="3241" ht="12.75">
      <c r="B3241" s="14">
        <v>3240</v>
      </c>
    </row>
    <row r="3242" ht="12.75">
      <c r="B3242" s="14">
        <v>3241</v>
      </c>
    </row>
    <row r="3243" ht="12.75">
      <c r="B3243" s="14">
        <v>3242</v>
      </c>
    </row>
    <row r="3244" ht="12.75">
      <c r="B3244" s="14">
        <v>3243</v>
      </c>
    </row>
    <row r="3245" ht="12.75">
      <c r="B3245" s="14">
        <v>3244</v>
      </c>
    </row>
    <row r="3246" ht="12.75">
      <c r="B3246" s="14">
        <v>3245</v>
      </c>
    </row>
    <row r="3247" ht="12.75">
      <c r="B3247" s="14">
        <v>3246</v>
      </c>
    </row>
    <row r="3248" ht="12.75">
      <c r="B3248" s="14">
        <v>3247</v>
      </c>
    </row>
    <row r="3249" ht="12.75">
      <c r="B3249" s="14">
        <v>3248</v>
      </c>
    </row>
    <row r="3250" ht="12.75">
      <c r="B3250" s="14">
        <v>3249</v>
      </c>
    </row>
    <row r="3251" ht="12.75">
      <c r="B3251" s="14">
        <v>3250</v>
      </c>
    </row>
    <row r="3252" ht="12.75">
      <c r="B3252" s="14">
        <v>3251</v>
      </c>
    </row>
    <row r="3253" ht="12.75">
      <c r="B3253" s="14">
        <v>3252</v>
      </c>
    </row>
    <row r="3254" ht="12.75">
      <c r="B3254" s="14">
        <v>3253</v>
      </c>
    </row>
    <row r="3255" ht="12.75">
      <c r="B3255" s="14">
        <v>3254</v>
      </c>
    </row>
    <row r="3256" ht="12.75">
      <c r="B3256" s="14">
        <v>3255</v>
      </c>
    </row>
    <row r="3257" ht="12.75">
      <c r="B3257" s="14">
        <v>3256</v>
      </c>
    </row>
    <row r="3258" ht="12.75">
      <c r="B3258" s="14">
        <v>3257</v>
      </c>
    </row>
    <row r="3259" ht="12.75">
      <c r="B3259" s="14">
        <v>3258</v>
      </c>
    </row>
    <row r="3260" ht="12.75">
      <c r="B3260" s="14">
        <v>3259</v>
      </c>
    </row>
    <row r="3261" ht="12.75">
      <c r="B3261" s="14">
        <v>3260</v>
      </c>
    </row>
    <row r="3262" ht="12.75">
      <c r="B3262" s="14">
        <v>3261</v>
      </c>
    </row>
    <row r="3263" ht="12.75">
      <c r="B3263" s="14">
        <v>3262</v>
      </c>
    </row>
    <row r="3264" ht="12.75">
      <c r="B3264" s="14">
        <v>3263</v>
      </c>
    </row>
    <row r="3265" ht="12.75">
      <c r="B3265" s="14">
        <v>3264</v>
      </c>
    </row>
    <row r="3266" ht="12.75">
      <c r="B3266" s="14">
        <v>3265</v>
      </c>
    </row>
    <row r="3267" ht="12.75">
      <c r="B3267" s="14">
        <v>3266</v>
      </c>
    </row>
    <row r="3268" ht="12.75">
      <c r="B3268" s="14">
        <v>3267</v>
      </c>
    </row>
    <row r="3269" ht="12.75">
      <c r="B3269" s="14">
        <v>3268</v>
      </c>
    </row>
    <row r="3270" ht="12.75">
      <c r="B3270" s="14">
        <v>3269</v>
      </c>
    </row>
    <row r="3271" ht="12.75">
      <c r="B3271" s="14">
        <v>3270</v>
      </c>
    </row>
    <row r="3272" ht="12.75">
      <c r="B3272" s="14">
        <v>3271</v>
      </c>
    </row>
    <row r="3273" ht="12.75">
      <c r="B3273" s="14">
        <v>3272</v>
      </c>
    </row>
    <row r="3274" ht="12.75">
      <c r="B3274" s="14">
        <v>3273</v>
      </c>
    </row>
    <row r="3275" ht="12.75">
      <c r="B3275" s="14">
        <v>3274</v>
      </c>
    </row>
    <row r="3276" ht="12.75">
      <c r="B3276" s="14">
        <v>3275</v>
      </c>
    </row>
    <row r="3277" ht="12.75">
      <c r="B3277" s="14">
        <v>3276</v>
      </c>
    </row>
    <row r="3278" ht="12.75">
      <c r="B3278" s="14">
        <v>3277</v>
      </c>
    </row>
    <row r="3279" ht="12.75">
      <c r="B3279" s="14">
        <v>3278</v>
      </c>
    </row>
    <row r="3280" ht="12.75">
      <c r="B3280" s="14">
        <v>3279</v>
      </c>
    </row>
    <row r="3281" ht="12.75">
      <c r="B3281" s="14">
        <v>3280</v>
      </c>
    </row>
    <row r="3282" ht="12.75">
      <c r="B3282" s="14">
        <v>3281</v>
      </c>
    </row>
    <row r="3283" ht="12.75">
      <c r="B3283" s="14">
        <v>3282</v>
      </c>
    </row>
    <row r="3284" ht="12.75">
      <c r="B3284" s="14">
        <v>3283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N1" sqref="N1:N16384"/>
    </sheetView>
  </sheetViews>
  <sheetFormatPr defaultColWidth="9.140625" defaultRowHeight="12.75"/>
  <cols>
    <col min="1" max="1" width="21.7109375" style="0" customWidth="1"/>
    <col min="2" max="2" width="8.8515625" style="0" customWidth="1"/>
    <col min="3" max="3" width="16.421875" style="0" customWidth="1"/>
    <col min="4" max="4" width="15.28125" style="3" customWidth="1"/>
    <col min="5" max="5" width="23.00390625" style="0" customWidth="1"/>
    <col min="6" max="6" width="9.140625" style="1" customWidth="1"/>
    <col min="8" max="8" width="11.140625" style="0" bestFit="1" customWidth="1"/>
    <col min="9" max="9" width="9.140625" style="1" customWidth="1"/>
  </cols>
  <sheetData>
    <row r="1" spans="1:14" ht="102">
      <c r="A1" s="4" t="s">
        <v>2</v>
      </c>
      <c r="B1" s="5" t="s">
        <v>0</v>
      </c>
      <c r="C1" s="5" t="s">
        <v>1</v>
      </c>
      <c r="D1" s="6" t="s">
        <v>3</v>
      </c>
      <c r="E1" s="5" t="s">
        <v>4</v>
      </c>
      <c r="F1" s="6" t="s">
        <v>14</v>
      </c>
      <c r="G1" s="7" t="s">
        <v>15</v>
      </c>
      <c r="H1" s="7" t="s">
        <v>27</v>
      </c>
      <c r="I1" s="6" t="s">
        <v>18</v>
      </c>
      <c r="J1" s="6" t="s">
        <v>23</v>
      </c>
      <c r="K1" s="7" t="s">
        <v>29</v>
      </c>
      <c r="L1" s="7" t="s">
        <v>24</v>
      </c>
      <c r="M1" s="7" t="s">
        <v>25</v>
      </c>
      <c r="N1" s="7" t="s">
        <v>28</v>
      </c>
    </row>
    <row r="2" spans="1:14" ht="25.5">
      <c r="A2" s="10" t="s">
        <v>8</v>
      </c>
      <c r="B2" s="14">
        <v>1</v>
      </c>
      <c r="C2" s="13">
        <f>(D2+E2)</f>
        <v>187.3819678719609</v>
      </c>
      <c r="D2" s="9">
        <f>H2*$A$3</f>
        <v>48.49307898307201</v>
      </c>
      <c r="E2" s="9">
        <f>$A$5/$A$9</f>
        <v>138.88888888888889</v>
      </c>
      <c r="F2" s="13">
        <f>(E2/C2)</f>
        <v>0.7412073342286191</v>
      </c>
      <c r="G2" s="13">
        <f>D2/C2</f>
        <v>0.2587926657713809</v>
      </c>
      <c r="H2" s="13">
        <f aca="true" t="shared" si="0" ref="H2:H37">($A$5-B2*E2)</f>
        <v>4861.111111111111</v>
      </c>
      <c r="I2" s="13">
        <f>NPV($A$3,($C$2:C2))*(1+$A$3)^B2</f>
        <v>187.3819678719609</v>
      </c>
      <c r="J2" s="13">
        <f>NPV($A$3,(C3:$C$37))</f>
        <v>4820.348392297334</v>
      </c>
      <c r="K2" s="13">
        <f>(J2-H2)</f>
        <v>-40.76271881377761</v>
      </c>
      <c r="L2" s="13">
        <f>$A$5*(1+$A$3)^B2</f>
        <v>5049.878595525445</v>
      </c>
      <c r="M2" s="13">
        <f>(L2-I2)</f>
        <v>4862.496627653484</v>
      </c>
      <c r="N2" s="13">
        <f>-(M2-H2)</f>
        <v>-1.3855165423728977</v>
      </c>
    </row>
    <row r="3" spans="1:14" ht="12.75">
      <c r="A3" s="8">
        <f>EXP(LN(1+$A$11)/$A$17)-1</f>
        <v>0.009975719105089098</v>
      </c>
      <c r="B3" s="14">
        <v>2</v>
      </c>
      <c r="C3" s="13">
        <f aca="true" t="shared" si="1" ref="C3:C37">(D3+E3)</f>
        <v>185.99645132958742</v>
      </c>
      <c r="D3" s="9">
        <f aca="true" t="shared" si="2" ref="D3:D37">H3*$A$3</f>
        <v>47.10756244069852</v>
      </c>
      <c r="E3" s="9">
        <f aca="true" t="shared" si="3" ref="E3:E37">$A$5/$A$9</f>
        <v>138.88888888888889</v>
      </c>
      <c r="F3" s="13">
        <f aca="true" t="shared" si="4" ref="F3:F37">(E3/C3)</f>
        <v>0.7467287031341071</v>
      </c>
      <c r="G3" s="13">
        <f aca="true" t="shared" si="5" ref="G3:G37">D3/C3</f>
        <v>0.25327129686589284</v>
      </c>
      <c r="H3" s="13">
        <f t="shared" si="0"/>
        <v>4722.222222222223</v>
      </c>
      <c r="I3" s="13">
        <f>NPV($A$3,($C$2:C3))*(1+$A$3)^B3</f>
        <v>375.24768907839785</v>
      </c>
      <c r="J3" s="13">
        <f>NPV($A$3,(C4:$C$37))</f>
        <v>4682.438382517972</v>
      </c>
      <c r="K3" s="13">
        <f aca="true" t="shared" si="6" ref="K3:K37">(J3-H3)</f>
        <v>-39.78383970425057</v>
      </c>
      <c r="L3" s="13">
        <f aca="true" t="shared" si="7" ref="L3:L37">$A$5*(1+$A$3)^B3</f>
        <v>5100.254765909209</v>
      </c>
      <c r="M3" s="13">
        <f aca="true" t="shared" si="8" ref="M3:M36">(L3-I3)</f>
        <v>4725.007076830811</v>
      </c>
      <c r="N3" s="13">
        <f aca="true" t="shared" si="9" ref="N3:N37">-(M3-H3)</f>
        <v>-2.7848546085879207</v>
      </c>
    </row>
    <row r="4" spans="1:14" ht="12.75">
      <c r="A4" s="11" t="s">
        <v>9</v>
      </c>
      <c r="B4" s="14">
        <v>3</v>
      </c>
      <c r="C4" s="13">
        <f t="shared" si="1"/>
        <v>184.61093478721392</v>
      </c>
      <c r="D4" s="9">
        <f t="shared" si="2"/>
        <v>45.72204589832503</v>
      </c>
      <c r="E4" s="9">
        <f t="shared" si="3"/>
        <v>138.88888888888889</v>
      </c>
      <c r="F4" s="13">
        <f t="shared" si="4"/>
        <v>0.7523329484733657</v>
      </c>
      <c r="G4" s="13">
        <f t="shared" si="5"/>
        <v>0.24766705152663426</v>
      </c>
      <c r="H4" s="13">
        <f t="shared" si="0"/>
        <v>4583.333333333333</v>
      </c>
      <c r="I4" s="13">
        <f>NPV($A$3,($C$2:C4))*(1+$A$3)^B4</f>
        <v>563.6019894066916</v>
      </c>
      <c r="J4" s="13">
        <f>NPV($A$3,(C5:$C$37))</f>
        <v>4544.538137761645</v>
      </c>
      <c r="K4" s="13">
        <f t="shared" si="6"/>
        <v>-38.795195571688055</v>
      </c>
      <c r="L4" s="13">
        <f t="shared" si="7"/>
        <v>5151.133474818312</v>
      </c>
      <c r="M4" s="13">
        <f t="shared" si="8"/>
        <v>4587.53148541162</v>
      </c>
      <c r="N4" s="13">
        <f t="shared" si="9"/>
        <v>-4.198152078287421</v>
      </c>
    </row>
    <row r="5" spans="1:14" ht="12.75">
      <c r="A5" s="8">
        <v>5000</v>
      </c>
      <c r="B5" s="14">
        <v>4</v>
      </c>
      <c r="C5" s="13">
        <f t="shared" si="1"/>
        <v>183.22541824484043</v>
      </c>
      <c r="D5" s="9">
        <f t="shared" si="2"/>
        <v>44.33652935595155</v>
      </c>
      <c r="E5" s="9">
        <f t="shared" si="3"/>
        <v>138.88888888888889</v>
      </c>
      <c r="F5" s="13">
        <f t="shared" si="4"/>
        <v>0.7580219503349391</v>
      </c>
      <c r="G5" s="13">
        <f t="shared" si="5"/>
        <v>0.24197804966506087</v>
      </c>
      <c r="H5" s="13">
        <f t="shared" si="0"/>
        <v>4444.444444444444</v>
      </c>
      <c r="I5" s="13">
        <f>NPV($A$3,($C$2:C5))*(1+$A$3)^B5</f>
        <v>752.4497427849226</v>
      </c>
      <c r="J5" s="13">
        <f>NPV($A$3,(C6:$C$37))</f>
        <v>4406.6477554414805</v>
      </c>
      <c r="K5" s="13">
        <f t="shared" si="6"/>
        <v>-37.79668900296383</v>
      </c>
      <c r="L5" s="13">
        <f t="shared" si="7"/>
        <v>5202.51973543592</v>
      </c>
      <c r="M5" s="13">
        <f t="shared" si="8"/>
        <v>4450.069992650997</v>
      </c>
      <c r="N5" s="13">
        <f t="shared" si="9"/>
        <v>-5.625548206552594</v>
      </c>
    </row>
    <row r="6" spans="1:14" ht="12.75">
      <c r="A6" s="11" t="s">
        <v>5</v>
      </c>
      <c r="B6" s="14">
        <v>5</v>
      </c>
      <c r="C6" s="13">
        <f t="shared" si="1"/>
        <v>181.83990170246693</v>
      </c>
      <c r="D6" s="9">
        <f t="shared" si="2"/>
        <v>42.95101281357806</v>
      </c>
      <c r="E6" s="9">
        <f t="shared" si="3"/>
        <v>138.88888888888889</v>
      </c>
      <c r="F6" s="13">
        <f t="shared" si="4"/>
        <v>0.76379764610819</v>
      </c>
      <c r="G6" s="13">
        <f t="shared" si="5"/>
        <v>0.23620235389181013</v>
      </c>
      <c r="H6" s="13">
        <f t="shared" si="0"/>
        <v>4305.555555555556</v>
      </c>
      <c r="I6" s="13">
        <f>NPV($A$3,($C$2:C6))*(1+$A$3)^B6</f>
        <v>941.7958717621086</v>
      </c>
      <c r="J6" s="13">
        <f>NPV($A$3,(C7:$C$37))</f>
        <v>4268.76733394237</v>
      </c>
      <c r="K6" s="13">
        <f t="shared" si="6"/>
        <v>-36.78822161318567</v>
      </c>
      <c r="L6" s="13">
        <f t="shared" si="7"/>
        <v>5254.418610955311</v>
      </c>
      <c r="M6" s="13">
        <f t="shared" si="8"/>
        <v>4312.6227391932025</v>
      </c>
      <c r="N6" s="13">
        <f t="shared" si="9"/>
        <v>-7.067183637646849</v>
      </c>
    </row>
    <row r="7" spans="1:14" ht="12.75">
      <c r="A7" s="2" t="s">
        <v>6</v>
      </c>
      <c r="B7" s="14">
        <v>6</v>
      </c>
      <c r="C7" s="13">
        <f t="shared" si="1"/>
        <v>180.45438516009347</v>
      </c>
      <c r="D7" s="9">
        <f t="shared" si="2"/>
        <v>41.56549627120458</v>
      </c>
      <c r="E7" s="9">
        <f t="shared" si="3"/>
        <v>138.88888888888889</v>
      </c>
      <c r="F7" s="13">
        <f t="shared" si="4"/>
        <v>0.7696620326830574</v>
      </c>
      <c r="G7" s="13">
        <f t="shared" si="5"/>
        <v>0.2303379673169426</v>
      </c>
      <c r="H7" s="13">
        <f t="shared" si="0"/>
        <v>4166.666666666667</v>
      </c>
      <c r="I7" s="13">
        <f>NPV($A$3,($C$2:C7))*(1+$A$3)^B7</f>
        <v>1131.6453479932331</v>
      </c>
      <c r="J7" s="13">
        <f>NPV($A$3,(C8:$C$37))</f>
        <v>4130.896972630664</v>
      </c>
      <c r="K7" s="13">
        <f t="shared" si="6"/>
        <v>-35.769694036002875</v>
      </c>
      <c r="L7" s="13">
        <f t="shared" si="7"/>
        <v>5306.835215078753</v>
      </c>
      <c r="M7" s="13">
        <f t="shared" si="8"/>
        <v>4175.18986708552</v>
      </c>
      <c r="N7" s="13">
        <f t="shared" si="9"/>
        <v>-8.523200418852866</v>
      </c>
    </row>
    <row r="8" spans="1:14" ht="12.75">
      <c r="A8" s="11" t="s">
        <v>7</v>
      </c>
      <c r="B8" s="14">
        <v>7</v>
      </c>
      <c r="C8" s="13">
        <f t="shared" si="1"/>
        <v>179.06886861771997</v>
      </c>
      <c r="D8" s="9">
        <f t="shared" si="2"/>
        <v>40.17997972883109</v>
      </c>
      <c r="E8" s="9">
        <f t="shared" si="3"/>
        <v>138.88888888888889</v>
      </c>
      <c r="F8" s="13">
        <f t="shared" si="4"/>
        <v>0.7756171687519389</v>
      </c>
      <c r="G8" s="13">
        <f t="shared" si="5"/>
        <v>0.22438283124806116</v>
      </c>
      <c r="H8" s="13">
        <f t="shared" si="0"/>
        <v>4027.777777777778</v>
      </c>
      <c r="I8" s="13">
        <f>NPV($A$3,($C$2:C8))*(1+$A$3)^B8</f>
        <v>1322.0031927291145</v>
      </c>
      <c r="J8" s="13">
        <f>NPV($A$3,(C9:$C$37))</f>
        <v>3993.0367718639714</v>
      </c>
      <c r="K8" s="13">
        <f t="shared" si="6"/>
        <v>-34.741005913806475</v>
      </c>
      <c r="L8" s="13">
        <f t="shared" si="7"/>
        <v>5359.774712521375</v>
      </c>
      <c r="M8" s="13">
        <f t="shared" si="8"/>
        <v>4037.77151979226</v>
      </c>
      <c r="N8" s="13">
        <f t="shared" si="9"/>
        <v>-9.993742014481995</v>
      </c>
    </row>
    <row r="9" spans="1:14" ht="12.75">
      <c r="A9" s="8">
        <v>36</v>
      </c>
      <c r="B9" s="14">
        <v>8</v>
      </c>
      <c r="C9" s="13">
        <f t="shared" si="1"/>
        <v>177.68335207534648</v>
      </c>
      <c r="D9" s="9">
        <f t="shared" si="2"/>
        <v>38.7944631864576</v>
      </c>
      <c r="E9" s="9">
        <f t="shared" si="3"/>
        <v>138.88888888888889</v>
      </c>
      <c r="F9" s="13">
        <f t="shared" si="4"/>
        <v>0.7816651772192656</v>
      </c>
      <c r="G9" s="13">
        <f t="shared" si="5"/>
        <v>0.21833482278073435</v>
      </c>
      <c r="H9" s="13">
        <f t="shared" si="0"/>
        <v>3888.8888888888887</v>
      </c>
      <c r="I9" s="13">
        <f>NPV($A$3,($C$2:C9))*(1+$A$3)^B9</f>
        <v>1512.8744773111573</v>
      </c>
      <c r="J9" s="13">
        <f>NPV($A$3,(C10:$C$37))</f>
        <v>3855.186833001031</v>
      </c>
      <c r="K9" s="13">
        <f t="shared" si="6"/>
        <v>-33.70205588785757</v>
      </c>
      <c r="L9" s="13">
        <f t="shared" si="7"/>
        <v>5413.242319520046</v>
      </c>
      <c r="M9" s="13">
        <f t="shared" si="8"/>
        <v>3900.3678422088888</v>
      </c>
      <c r="N9" s="13">
        <f t="shared" si="9"/>
        <v>-11.478953320000073</v>
      </c>
    </row>
    <row r="10" spans="1:14" ht="25.5">
      <c r="A10" s="10" t="s">
        <v>10</v>
      </c>
      <c r="B10" s="14">
        <v>9</v>
      </c>
      <c r="C10" s="13">
        <f t="shared" si="1"/>
        <v>176.297835532973</v>
      </c>
      <c r="D10" s="9">
        <f t="shared" si="2"/>
        <v>37.40894664408412</v>
      </c>
      <c r="E10" s="9">
        <f t="shared" si="3"/>
        <v>138.88888888888889</v>
      </c>
      <c r="F10" s="13">
        <f t="shared" si="4"/>
        <v>0.7878082477247004</v>
      </c>
      <c r="G10" s="13">
        <f t="shared" si="5"/>
        <v>0.21219175227529957</v>
      </c>
      <c r="H10" s="13">
        <f t="shared" si="0"/>
        <v>3750</v>
      </c>
      <c r="I10" s="13">
        <f>NPV($A$3,($C$2:C10))*(1+$A$3)^B10</f>
        <v>1704.2643236710448</v>
      </c>
      <c r="J10" s="13">
        <f>NPV($A$3,(C11:$C$37))</f>
        <v>3717.3472584117158</v>
      </c>
      <c r="K10" s="13">
        <f t="shared" si="6"/>
        <v>-32.65274158828424</v>
      </c>
      <c r="L10" s="13">
        <f t="shared" si="7"/>
        <v>5467.243304347359</v>
      </c>
      <c r="M10" s="13">
        <f t="shared" si="8"/>
        <v>3762.9789806763147</v>
      </c>
      <c r="N10" s="13">
        <f t="shared" si="9"/>
        <v>-12.978980676314677</v>
      </c>
    </row>
    <row r="11" spans="1:14" ht="12.75">
      <c r="A11" s="8">
        <v>0.1265</v>
      </c>
      <c r="B11" s="14">
        <v>10</v>
      </c>
      <c r="C11" s="13">
        <f t="shared" si="1"/>
        <v>174.91231899059952</v>
      </c>
      <c r="D11" s="9">
        <f t="shared" si="2"/>
        <v>36.02343010171064</v>
      </c>
      <c r="E11" s="9">
        <f t="shared" si="3"/>
        <v>138.88888888888889</v>
      </c>
      <c r="F11" s="13">
        <f t="shared" si="4"/>
        <v>0.7940486392862548</v>
      </c>
      <c r="G11" s="13">
        <f t="shared" si="5"/>
        <v>0.20595136071374526</v>
      </c>
      <c r="H11" s="13">
        <f t="shared" si="0"/>
        <v>3611.1111111111113</v>
      </c>
      <c r="I11" s="13">
        <f>NPV($A$3,($C$2:C11))*(1+$A$3)^B11</f>
        <v>1896.1779048354115</v>
      </c>
      <c r="J11" s="13">
        <f>NPV($A$3,(C12:$C$37))</f>
        <v>3579.5181514871024</v>
      </c>
      <c r="K11" s="13">
        <f t="shared" si="6"/>
        <v>-31.592959624008927</v>
      </c>
      <c r="L11" s="13">
        <f t="shared" si="7"/>
        <v>5521.7829878307075</v>
      </c>
      <c r="M11" s="13">
        <f t="shared" si="8"/>
        <v>3625.605082995296</v>
      </c>
      <c r="N11" s="13">
        <f t="shared" si="9"/>
        <v>-14.493971884184703</v>
      </c>
    </row>
    <row r="12" spans="1:14" ht="12.75">
      <c r="A12" s="11" t="s">
        <v>11</v>
      </c>
      <c r="B12" s="14">
        <v>11</v>
      </c>
      <c r="C12" s="13">
        <f t="shared" si="1"/>
        <v>173.52680244822602</v>
      </c>
      <c r="D12" s="9">
        <f t="shared" si="2"/>
        <v>34.63791355933714</v>
      </c>
      <c r="E12" s="9">
        <f t="shared" si="3"/>
        <v>138.88888888888889</v>
      </c>
      <c r="F12" s="13">
        <f t="shared" si="4"/>
        <v>0.80038868307003</v>
      </c>
      <c r="G12" s="13">
        <f t="shared" si="5"/>
        <v>0.19961131692997003</v>
      </c>
      <c r="H12" s="13">
        <f t="shared" si="0"/>
        <v>3472.222222222222</v>
      </c>
      <c r="I12" s="13">
        <f>NPV($A$3,($C$2:C12))*(1+$A$3)^B12</f>
        <v>2088.6204454355516</v>
      </c>
      <c r="J12" s="13">
        <f>NPV($A$3,(C13:$C$37))</f>
        <v>3441.6996166496797</v>
      </c>
      <c r="K12" s="13">
        <f t="shared" si="6"/>
        <v>-30.52260557254249</v>
      </c>
      <c r="L12" s="13">
        <f t="shared" si="7"/>
        <v>5576.866743876566</v>
      </c>
      <c r="M12" s="13">
        <f t="shared" si="8"/>
        <v>3488.2462984410145</v>
      </c>
      <c r="N12" s="13">
        <f t="shared" si="9"/>
        <v>-16.02407621879229</v>
      </c>
    </row>
    <row r="13" spans="1:14" ht="12.75">
      <c r="A13" s="8">
        <v>0.02</v>
      </c>
      <c r="B13" s="14">
        <v>12</v>
      </c>
      <c r="C13" s="13">
        <f t="shared" si="1"/>
        <v>172.14128590585256</v>
      </c>
      <c r="D13" s="9">
        <f t="shared" si="2"/>
        <v>33.25239701696366</v>
      </c>
      <c r="E13" s="9">
        <f t="shared" si="3"/>
        <v>138.88888888888889</v>
      </c>
      <c r="F13" s="13">
        <f t="shared" si="4"/>
        <v>0.8068307852937148</v>
      </c>
      <c r="G13" s="13">
        <f t="shared" si="5"/>
        <v>0.19316921470628523</v>
      </c>
      <c r="H13" s="13">
        <f t="shared" si="0"/>
        <v>3333.3333333333335</v>
      </c>
      <c r="I13" s="13">
        <f>NPV($A$3,($C$2:C13))*(1+$A$3)^B13</f>
        <v>2281.5972222222154</v>
      </c>
      <c r="J13" s="13">
        <f>NPV($A$3,(C14:$C$37))</f>
        <v>3303.8917593636174</v>
      </c>
      <c r="K13" s="13">
        <f t="shared" si="6"/>
        <v>-29.441573969716046</v>
      </c>
      <c r="L13" s="13">
        <f t="shared" si="7"/>
        <v>5632.499999999992</v>
      </c>
      <c r="M13" s="13">
        <f t="shared" si="8"/>
        <v>3350.9027777777765</v>
      </c>
      <c r="N13" s="13">
        <f t="shared" si="9"/>
        <v>-17.56944444444298</v>
      </c>
    </row>
    <row r="14" spans="1:14" ht="25.5">
      <c r="A14" s="10" t="s">
        <v>12</v>
      </c>
      <c r="B14" s="14">
        <v>13</v>
      </c>
      <c r="C14" s="13">
        <f t="shared" si="1"/>
        <v>170.75576936347906</v>
      </c>
      <c r="D14" s="9">
        <f t="shared" si="2"/>
        <v>31.86688047459017</v>
      </c>
      <c r="E14" s="9">
        <f t="shared" si="3"/>
        <v>138.88888888888889</v>
      </c>
      <c r="F14" s="13">
        <f t="shared" si="4"/>
        <v>0.8133774302714377</v>
      </c>
      <c r="G14" s="13">
        <f t="shared" si="5"/>
        <v>0.18662256972856228</v>
      </c>
      <c r="H14" s="13">
        <f t="shared" si="0"/>
        <v>3194.4444444444443</v>
      </c>
      <c r="I14" s="13">
        <f>NPV($A$3,($C$2:C14))*(1+$A$3)^B14</f>
        <v>2475.1135645855347</v>
      </c>
      <c r="J14" s="13">
        <f>NPV($A$3,(C15:$C$37))</f>
        <v>3166.09468614517</v>
      </c>
      <c r="K14" s="13">
        <f t="shared" si="6"/>
        <v>-28.349758299274527</v>
      </c>
      <c r="L14" s="13">
        <f t="shared" si="7"/>
        <v>5688.688237859406</v>
      </c>
      <c r="M14" s="13">
        <f t="shared" si="8"/>
        <v>3213.5746732738717</v>
      </c>
      <c r="N14" s="13">
        <f t="shared" si="9"/>
        <v>-19.130228829427324</v>
      </c>
    </row>
    <row r="15" spans="1:14" ht="12.75">
      <c r="A15" s="8">
        <f>EXP(LN(1+$A$13)/$A$17)-1</f>
        <v>0.0016515813019202241</v>
      </c>
      <c r="B15" s="14">
        <v>14</v>
      </c>
      <c r="C15" s="13">
        <f t="shared" si="1"/>
        <v>169.37025282110557</v>
      </c>
      <c r="D15" s="9">
        <f t="shared" si="2"/>
        <v>30.48136393221669</v>
      </c>
      <c r="E15" s="9">
        <f t="shared" si="3"/>
        <v>138.88888888888889</v>
      </c>
      <c r="F15" s="13">
        <f t="shared" si="4"/>
        <v>0.8200311836080678</v>
      </c>
      <c r="G15" s="13">
        <f t="shared" si="5"/>
        <v>0.17996881639193224</v>
      </c>
      <c r="H15" s="13">
        <f t="shared" si="0"/>
        <v>3055.5555555555557</v>
      </c>
      <c r="I15" s="13">
        <f>NPV($A$3,($C$2:C15))*(1+$A$3)^B15</f>
        <v>2669.174855080141</v>
      </c>
      <c r="J15" s="13">
        <f>NPV($A$3,(C16:$C$37))</f>
        <v>3028.3085045731623</v>
      </c>
      <c r="K15" s="13">
        <f t="shared" si="6"/>
        <v>-27.247050982393375</v>
      </c>
      <c r="L15" s="13">
        <f t="shared" si="7"/>
        <v>5745.436993796716</v>
      </c>
      <c r="M15" s="13">
        <f t="shared" si="8"/>
        <v>3076.262138716575</v>
      </c>
      <c r="N15" s="13">
        <f t="shared" si="9"/>
        <v>-20.706583161019353</v>
      </c>
    </row>
    <row r="16" spans="1:14" ht="25.5">
      <c r="A16" s="10" t="s">
        <v>13</v>
      </c>
      <c r="B16" s="14">
        <v>15</v>
      </c>
      <c r="C16" s="13">
        <f t="shared" si="1"/>
        <v>167.9847362787321</v>
      </c>
      <c r="D16" s="9">
        <f t="shared" si="2"/>
        <v>29.0958473898432</v>
      </c>
      <c r="E16" s="9">
        <f t="shared" si="3"/>
        <v>138.88888888888889</v>
      </c>
      <c r="F16" s="13">
        <f t="shared" si="4"/>
        <v>0.8267946955515927</v>
      </c>
      <c r="G16" s="13">
        <f t="shared" si="5"/>
        <v>0.1732053044484073</v>
      </c>
      <c r="H16" s="13">
        <f t="shared" si="0"/>
        <v>2916.6666666666665</v>
      </c>
      <c r="I16" s="13">
        <f>NPV($A$3,($C$2:C16))*(1+$A$3)^B16</f>
        <v>2863.786529955519</v>
      </c>
      <c r="J16" s="13">
        <f>NPV($A$3,(C17:$C$37))</f>
        <v>2890.533323299604</v>
      </c>
      <c r="K16" s="13">
        <f t="shared" si="6"/>
        <v>-26.13334336706248</v>
      </c>
      <c r="L16" s="13">
        <f t="shared" si="7"/>
        <v>5802.751859382819</v>
      </c>
      <c r="M16" s="13">
        <f t="shared" si="8"/>
        <v>2938.9653294273</v>
      </c>
      <c r="N16" s="13">
        <f t="shared" si="9"/>
        <v>-22.298662760633306</v>
      </c>
    </row>
    <row r="17" spans="1:14" ht="12.75">
      <c r="A17" s="8">
        <v>12</v>
      </c>
      <c r="B17" s="14">
        <v>16</v>
      </c>
      <c r="C17" s="13">
        <f t="shared" si="1"/>
        <v>166.5992197363586</v>
      </c>
      <c r="D17" s="9">
        <f t="shared" si="2"/>
        <v>27.710330847469717</v>
      </c>
      <c r="E17" s="9">
        <f t="shared" si="3"/>
        <v>138.88888888888889</v>
      </c>
      <c r="F17" s="13">
        <f t="shared" si="4"/>
        <v>0.8336707045127761</v>
      </c>
      <c r="G17" s="13">
        <f t="shared" si="5"/>
        <v>0.1663292954872238</v>
      </c>
      <c r="H17" s="13">
        <f t="shared" si="0"/>
        <v>2777.777777777778</v>
      </c>
      <c r="I17" s="13">
        <f>NPV($A$3,($C$2:C17))*(1+$A$3)^B17</f>
        <v>3058.9540796916513</v>
      </c>
      <c r="J17" s="13">
        <f>NPV($A$3,(C18:$C$37))</f>
        <v>2752.7692520603828</v>
      </c>
      <c r="K17" s="13">
        <f t="shared" si="6"/>
        <v>-25.00852571739506</v>
      </c>
      <c r="L17" s="13">
        <f t="shared" si="7"/>
        <v>5860.6384819685545</v>
      </c>
      <c r="M17" s="13">
        <f t="shared" si="8"/>
        <v>2801.6844022769033</v>
      </c>
      <c r="N17" s="13">
        <f t="shared" si="9"/>
        <v>-23.906624499125428</v>
      </c>
    </row>
    <row r="18" spans="1:14" ht="38.25">
      <c r="A18" s="10" t="s">
        <v>20</v>
      </c>
      <c r="B18" s="14">
        <v>17</v>
      </c>
      <c r="C18" s="13">
        <f t="shared" si="1"/>
        <v>165.2137031939851</v>
      </c>
      <c r="D18" s="9">
        <f t="shared" si="2"/>
        <v>26.324814305096233</v>
      </c>
      <c r="E18" s="9">
        <f t="shared" si="3"/>
        <v>138.88888888888889</v>
      </c>
      <c r="F18" s="13">
        <f t="shared" si="4"/>
        <v>0.8406620407619153</v>
      </c>
      <c r="G18" s="13">
        <f t="shared" si="5"/>
        <v>0.15933795923808475</v>
      </c>
      <c r="H18" s="13">
        <f t="shared" si="0"/>
        <v>2638.888888888889</v>
      </c>
      <c r="I18" s="13">
        <f>NPV($A$3,($C$2:C18))*(1+$A$3)^B18</f>
        <v>3254.6830495400054</v>
      </c>
      <c r="J18" s="13">
        <f>NPV($A$3,(C19:$C$37))</f>
        <v>2615.016401686078</v>
      </c>
      <c r="K18" s="13">
        <f t="shared" si="6"/>
        <v>-23.872487202811044</v>
      </c>
      <c r="L18" s="13">
        <f t="shared" si="7"/>
        <v>5919.102565241148</v>
      </c>
      <c r="M18" s="13">
        <f t="shared" si="8"/>
        <v>2664.4195157011427</v>
      </c>
      <c r="N18" s="13">
        <f t="shared" si="9"/>
        <v>-25.53062681225356</v>
      </c>
    </row>
    <row r="19" spans="1:14" ht="12.75">
      <c r="A19" s="13">
        <f>NPV($A$15,($C$2:$C$37))</f>
        <v>5705.744714925009</v>
      </c>
      <c r="B19" s="14">
        <v>18</v>
      </c>
      <c r="C19" s="13">
        <f t="shared" si="1"/>
        <v>163.82818665161165</v>
      </c>
      <c r="D19" s="9">
        <f t="shared" si="2"/>
        <v>24.939297762722745</v>
      </c>
      <c r="E19" s="9">
        <f t="shared" si="3"/>
        <v>138.88888888888889</v>
      </c>
      <c r="F19" s="13">
        <f t="shared" si="4"/>
        <v>0.8477716303131808</v>
      </c>
      <c r="G19" s="13">
        <f t="shared" si="5"/>
        <v>0.15222836968681913</v>
      </c>
      <c r="H19" s="13">
        <f t="shared" si="0"/>
        <v>2500</v>
      </c>
      <c r="I19" s="13">
        <f>NPV($A$3,($C$2:C19))*(1+$A$3)^B19</f>
        <v>3450.9790400699235</v>
      </c>
      <c r="J19" s="13">
        <f>NPV($A$3,(C20:$C$37))</f>
        <v>2477.2748841128873</v>
      </c>
      <c r="K19" s="13">
        <f t="shared" si="6"/>
        <v>-22.72511588711268</v>
      </c>
      <c r="L19" s="13">
        <f t="shared" si="7"/>
        <v>5978.149869786205</v>
      </c>
      <c r="M19" s="13">
        <f t="shared" si="8"/>
        <v>2527.170829716282</v>
      </c>
      <c r="N19" s="13">
        <f t="shared" si="9"/>
        <v>-27.170829716281787</v>
      </c>
    </row>
    <row r="20" spans="1:14" ht="38.25">
      <c r="A20" s="10" t="s">
        <v>26</v>
      </c>
      <c r="B20" s="14">
        <v>19</v>
      </c>
      <c r="C20" s="13">
        <f t="shared" si="1"/>
        <v>162.44267010923815</v>
      </c>
      <c r="D20" s="9">
        <f t="shared" si="2"/>
        <v>23.55378122034926</v>
      </c>
      <c r="E20" s="9">
        <f t="shared" si="3"/>
        <v>138.88888888888889</v>
      </c>
      <c r="F20" s="13">
        <f t="shared" si="4"/>
        <v>0.8550024990077422</v>
      </c>
      <c r="G20" s="13">
        <f t="shared" si="5"/>
        <v>0.14499750099225778</v>
      </c>
      <c r="H20" s="13">
        <f t="shared" si="0"/>
        <v>2361.1111111111113</v>
      </c>
      <c r="I20" s="13">
        <f>NPV($A$3,($C$2:C20))*(1+$A$3)^B20</f>
        <v>3647.8477077204493</v>
      </c>
      <c r="J20" s="13">
        <f>NPV($A$3,(C21:$C$37))</f>
        <v>2339.5448123936512</v>
      </c>
      <c r="K20" s="13">
        <f t="shared" si="6"/>
        <v>-21.566298717460086</v>
      </c>
      <c r="L20" s="13">
        <f t="shared" si="7"/>
        <v>6037.7862136553185</v>
      </c>
      <c r="M20" s="13">
        <f t="shared" si="8"/>
        <v>2389.938505934869</v>
      </c>
      <c r="N20" s="13">
        <f t="shared" si="9"/>
        <v>-28.827394823757913</v>
      </c>
    </row>
    <row r="21" spans="1:14" ht="12.75">
      <c r="A21" s="8">
        <f>($A$5/($A$19))</f>
        <v>0.8763097982496603</v>
      </c>
      <c r="B21" s="14">
        <v>20</v>
      </c>
      <c r="C21" s="13">
        <f t="shared" si="1"/>
        <v>161.05715356686466</v>
      </c>
      <c r="D21" s="9">
        <f t="shared" si="2"/>
        <v>22.168264677975774</v>
      </c>
      <c r="E21" s="9">
        <f t="shared" si="3"/>
        <v>138.88888888888889</v>
      </c>
      <c r="F21" s="13">
        <f t="shared" si="4"/>
        <v>0.862357776807645</v>
      </c>
      <c r="G21" s="13">
        <f t="shared" si="5"/>
        <v>0.13764222319235497</v>
      </c>
      <c r="H21" s="13">
        <f t="shared" si="0"/>
        <v>2222.222222222222</v>
      </c>
      <c r="I21" s="13">
        <f>NPV($A$3,($C$2:C21))*(1+$A$3)^B21</f>
        <v>3845.2947653576753</v>
      </c>
      <c r="J21" s="13">
        <f>NPV($A$3,(C22:$C$37))</f>
        <v>2201.8263007089945</v>
      </c>
      <c r="K21" s="13">
        <f t="shared" si="6"/>
        <v>-20.395921513227677</v>
      </c>
      <c r="L21" s="13">
        <f t="shared" si="7"/>
        <v>6098.017472939322</v>
      </c>
      <c r="M21" s="13">
        <f t="shared" si="8"/>
        <v>2252.722707581647</v>
      </c>
      <c r="N21" s="13">
        <f t="shared" si="9"/>
        <v>-30.5004853594246</v>
      </c>
    </row>
    <row r="22" spans="1:14" ht="12.75">
      <c r="A22" s="10"/>
      <c r="B22" s="14">
        <v>21</v>
      </c>
      <c r="C22" s="13">
        <f t="shared" si="1"/>
        <v>159.6716370244912</v>
      </c>
      <c r="D22" s="9">
        <f t="shared" si="2"/>
        <v>20.78274813560229</v>
      </c>
      <c r="E22" s="9">
        <f t="shared" si="3"/>
        <v>138.88888888888889</v>
      </c>
      <c r="F22" s="13">
        <f t="shared" si="4"/>
        <v>0.8698407023132446</v>
      </c>
      <c r="G22" s="13">
        <f t="shared" si="5"/>
        <v>0.13015929768675533</v>
      </c>
      <c r="H22" s="13">
        <f t="shared" si="0"/>
        <v>2083.3333333333335</v>
      </c>
      <c r="I22" s="13">
        <f>NPV($A$3,($C$2:C22))*(1+$A$3)^B22</f>
        <v>4043.325982837645</v>
      </c>
      <c r="J22" s="13">
        <f>NPV($A$3,(C23:$C$37))</f>
        <v>2064.1194643785734</v>
      </c>
      <c r="K22" s="13">
        <f t="shared" si="6"/>
        <v>-19.213868954760073</v>
      </c>
      <c r="L22" s="13">
        <f t="shared" si="7"/>
        <v>6158.849582347291</v>
      </c>
      <c r="M22" s="13">
        <f t="shared" si="8"/>
        <v>2115.5235995096464</v>
      </c>
      <c r="N22" s="13">
        <f t="shared" si="9"/>
        <v>-32.19026617631289</v>
      </c>
    </row>
    <row r="23" spans="1:14" ht="12.75">
      <c r="A23" s="13"/>
      <c r="B23" s="14">
        <v>22</v>
      </c>
      <c r="C23" s="13">
        <f t="shared" si="1"/>
        <v>158.2861204821177</v>
      </c>
      <c r="D23" s="9">
        <f t="shared" si="2"/>
        <v>19.3972315932288</v>
      </c>
      <c r="E23" s="9">
        <f t="shared" si="3"/>
        <v>138.88888888888889</v>
      </c>
      <c r="F23" s="13">
        <f t="shared" si="4"/>
        <v>0.8774546275178928</v>
      </c>
      <c r="G23" s="13">
        <f t="shared" si="5"/>
        <v>0.12254537248210713</v>
      </c>
      <c r="H23" s="13">
        <f t="shared" si="0"/>
        <v>1944.4444444444443</v>
      </c>
      <c r="I23" s="13">
        <f>NPV($A$3,($C$2:C23))*(1+$A$3)^B23</f>
        <v>4241.947187574858</v>
      </c>
      <c r="J23" s="13">
        <f>NPV($A$3,(C24:$C$37))</f>
        <v>1926.4244198724437</v>
      </c>
      <c r="K23" s="13">
        <f t="shared" si="6"/>
        <v>-18.020024572000693</v>
      </c>
      <c r="L23" s="13">
        <f t="shared" si="7"/>
        <v>6220.288535791282</v>
      </c>
      <c r="M23" s="13">
        <f t="shared" si="8"/>
        <v>1978.3413482164242</v>
      </c>
      <c r="N23" s="13">
        <f t="shared" si="9"/>
        <v>-33.89690377197985</v>
      </c>
    </row>
    <row r="24" spans="1:14" ht="25.5">
      <c r="A24" s="10" t="s">
        <v>16</v>
      </c>
      <c r="B24" s="14">
        <v>23</v>
      </c>
      <c r="C24" s="13">
        <f t="shared" si="1"/>
        <v>156.9006039397442</v>
      </c>
      <c r="D24" s="9">
        <f t="shared" si="2"/>
        <v>18.01171505085532</v>
      </c>
      <c r="E24" s="9">
        <f t="shared" si="3"/>
        <v>138.88888888888889</v>
      </c>
      <c r="F24" s="13">
        <f t="shared" si="4"/>
        <v>0.8852030228145426</v>
      </c>
      <c r="G24" s="13">
        <f t="shared" si="5"/>
        <v>0.1147969771854575</v>
      </c>
      <c r="H24" s="13">
        <f t="shared" si="0"/>
        <v>1805.5555555555557</v>
      </c>
      <c r="I24" s="13">
        <f>NPV($A$3,($C$2:C24))*(1+$A$3)^B24</f>
        <v>4441.164265116472</v>
      </c>
      <c r="J24" s="13">
        <f>NPV($A$3,(C25:$C$37))</f>
        <v>1788.741284822531</v>
      </c>
      <c r="K24" s="13">
        <f t="shared" si="6"/>
        <v>-16.814270733024614</v>
      </c>
      <c r="L24" s="13">
        <f t="shared" si="7"/>
        <v>6282.340386976943</v>
      </c>
      <c r="M24" s="13">
        <f t="shared" si="8"/>
        <v>1841.1761218604706</v>
      </c>
      <c r="N24" s="13">
        <f t="shared" si="9"/>
        <v>-35.62056630491497</v>
      </c>
    </row>
    <row r="25" spans="1:14" ht="12.75">
      <c r="A25" s="9">
        <f>(((1+$A$3)^$A$9-1)/$A$3)</f>
        <v>43.05765129311518</v>
      </c>
      <c r="B25" s="14">
        <v>24</v>
      </c>
      <c r="C25" s="13">
        <f t="shared" si="1"/>
        <v>155.51508739737073</v>
      </c>
      <c r="D25" s="9">
        <f t="shared" si="2"/>
        <v>16.626198508481835</v>
      </c>
      <c r="E25" s="9">
        <f t="shared" si="3"/>
        <v>138.88888888888889</v>
      </c>
      <c r="F25" s="13">
        <f t="shared" si="4"/>
        <v>0.8930894822699823</v>
      </c>
      <c r="G25" s="13">
        <f t="shared" si="5"/>
        <v>0.10691051773001756</v>
      </c>
      <c r="H25" s="13">
        <f t="shared" si="0"/>
        <v>1666.666666666667</v>
      </c>
      <c r="I25" s="13">
        <f>NPV($A$3,($C$2:C25))*(1+$A$3)^B25</f>
        <v>4640.983159722204</v>
      </c>
      <c r="J25" s="13">
        <f>NPV($A$3,(C26:$C$37))</f>
        <v>1651.0701780342263</v>
      </c>
      <c r="K25" s="13">
        <f t="shared" si="6"/>
        <v>-15.596488632440696</v>
      </c>
      <c r="L25" s="13">
        <f t="shared" si="7"/>
        <v>6345.01124999998</v>
      </c>
      <c r="M25" s="13">
        <f t="shared" si="8"/>
        <v>1704.0280902777758</v>
      </c>
      <c r="N25" s="13">
        <f t="shared" si="9"/>
        <v>-37.361423611108876</v>
      </c>
    </row>
    <row r="26" spans="1:14" ht="25.5">
      <c r="A26" s="12" t="s">
        <v>17</v>
      </c>
      <c r="B26" s="14">
        <v>25</v>
      </c>
      <c r="C26" s="13">
        <f t="shared" si="1"/>
        <v>154.12957085499724</v>
      </c>
      <c r="D26" s="9">
        <f t="shared" si="2"/>
        <v>15.240681966108346</v>
      </c>
      <c r="E26" s="9">
        <f t="shared" si="3"/>
        <v>138.88888888888889</v>
      </c>
      <c r="F26" s="13">
        <f t="shared" si="4"/>
        <v>0.9011177291835416</v>
      </c>
      <c r="G26" s="13">
        <f t="shared" si="5"/>
        <v>0.09888227081645837</v>
      </c>
      <c r="H26" s="13">
        <f t="shared" si="0"/>
        <v>1527.7777777777778</v>
      </c>
      <c r="I26" s="13">
        <f>NPV($A$3,($C$2:C26))*(1+$A$3)^B26</f>
        <v>4841.409874950037</v>
      </c>
      <c r="J26" s="13">
        <f>NPV($A$3,(C27:$C$37))</f>
        <v>1513.4112194980878</v>
      </c>
      <c r="K26" s="13">
        <f t="shared" si="6"/>
        <v>-14.366558279690025</v>
      </c>
      <c r="L26" s="13">
        <f t="shared" si="7"/>
        <v>6408.307299948609</v>
      </c>
      <c r="M26" s="13">
        <f t="shared" si="8"/>
        <v>1566.8974249985722</v>
      </c>
      <c r="N26" s="13">
        <f t="shared" si="9"/>
        <v>-39.11964722079438</v>
      </c>
    </row>
    <row r="27" spans="1:14" ht="12.75">
      <c r="A27" s="14">
        <v>0</v>
      </c>
      <c r="B27" s="14">
        <v>26</v>
      </c>
      <c r="C27" s="13">
        <f t="shared" si="1"/>
        <v>152.74405431262375</v>
      </c>
      <c r="D27" s="9">
        <f t="shared" si="2"/>
        <v>13.855165423734862</v>
      </c>
      <c r="E27" s="9">
        <f t="shared" si="3"/>
        <v>138.88888888888889</v>
      </c>
      <c r="F27" s="13">
        <f t="shared" si="4"/>
        <v>0.9092916219483262</v>
      </c>
      <c r="G27" s="13">
        <f t="shared" si="5"/>
        <v>0.09070837805167374</v>
      </c>
      <c r="H27" s="13">
        <f t="shared" si="0"/>
        <v>1388.8888888888891</v>
      </c>
      <c r="I27" s="13">
        <f>NPV($A$3,($C$2:C27))*(1+$A$3)^B27</f>
        <v>5042.4504742477675</v>
      </c>
      <c r="J27" s="13">
        <f>NPV($A$3,(C28:$C$37))</f>
        <v>1375.7645304016671</v>
      </c>
      <c r="K27" s="13">
        <f t="shared" si="6"/>
        <v>-13.124358487222025</v>
      </c>
      <c r="L27" s="13">
        <f t="shared" si="7"/>
        <v>6472.234773511989</v>
      </c>
      <c r="M27" s="13">
        <f t="shared" si="8"/>
        <v>1429.7842992642218</v>
      </c>
      <c r="N27" s="13">
        <f t="shared" si="9"/>
        <v>-40.89541037533263</v>
      </c>
    </row>
    <row r="28" spans="1:14" ht="25.5">
      <c r="A28" s="10" t="s">
        <v>19</v>
      </c>
      <c r="B28" s="14">
        <v>27</v>
      </c>
      <c r="C28" s="13">
        <f t="shared" si="1"/>
        <v>151.35853777025025</v>
      </c>
      <c r="D28" s="9">
        <f t="shared" si="2"/>
        <v>12.469648881361373</v>
      </c>
      <c r="E28" s="9">
        <f t="shared" si="3"/>
        <v>138.88888888888889</v>
      </c>
      <c r="F28" s="13">
        <f t="shared" si="4"/>
        <v>0.9176151602343751</v>
      </c>
      <c r="G28" s="13">
        <f t="shared" si="5"/>
        <v>0.08238483976562504</v>
      </c>
      <c r="H28" s="13">
        <f t="shared" si="0"/>
        <v>1250</v>
      </c>
      <c r="I28" s="13">
        <f>NPV($A$3,($C$2:C28))*(1+$A$3)^B28</f>
        <v>5244.111081550436</v>
      </c>
      <c r="J28" s="13">
        <f>NPV($A$3,(C29:$C$37))</f>
        <v>1238.1302331414488</v>
      </c>
      <c r="K28" s="13">
        <f t="shared" si="6"/>
        <v>-11.869766858551202</v>
      </c>
      <c r="L28" s="13">
        <f t="shared" si="7"/>
        <v>6536.799969594735</v>
      </c>
      <c r="M28" s="13">
        <f t="shared" si="8"/>
        <v>1292.6888880442984</v>
      </c>
      <c r="N28" s="13">
        <f t="shared" si="9"/>
        <v>-42.68888804429844</v>
      </c>
    </row>
    <row r="29" spans="1:14" ht="12.75">
      <c r="A29" s="9">
        <f>$A$5*((1+$A$3)^$A$9)</f>
        <v>7147.655173124967</v>
      </c>
      <c r="B29" s="14">
        <v>28</v>
      </c>
      <c r="C29" s="13">
        <f t="shared" si="1"/>
        <v>149.97302122787679</v>
      </c>
      <c r="D29" s="9">
        <f t="shared" si="2"/>
        <v>11.084132338987889</v>
      </c>
      <c r="E29" s="9">
        <f t="shared" si="3"/>
        <v>138.88888888888889</v>
      </c>
      <c r="F29" s="13">
        <f t="shared" si="4"/>
        <v>0.9260924915145499</v>
      </c>
      <c r="G29" s="13">
        <f t="shared" si="5"/>
        <v>0.07390750848545008</v>
      </c>
      <c r="H29" s="13">
        <f t="shared" si="0"/>
        <v>1111.1111111111113</v>
      </c>
      <c r="I29" s="13">
        <f>NPV($A$3,($C$2:C29))*(1+$A$3)^B29</f>
        <v>5446.397881883745</v>
      </c>
      <c r="J29" s="13">
        <f>NPV($A$3,(C30:$C$37))</f>
        <v>1100.5084513349095</v>
      </c>
      <c r="K29" s="13">
        <f t="shared" si="6"/>
        <v>-10.60265977620179</v>
      </c>
      <c r="L29" s="13">
        <f t="shared" si="7"/>
        <v>6602.009249937566</v>
      </c>
      <c r="M29" s="13">
        <f t="shared" si="8"/>
        <v>1155.611368053821</v>
      </c>
      <c r="N29" s="13">
        <f t="shared" si="9"/>
        <v>-44.50025694270971</v>
      </c>
    </row>
    <row r="30" spans="1:14" ht="38.25">
      <c r="A30" s="12" t="s">
        <v>21</v>
      </c>
      <c r="B30" s="14">
        <v>29</v>
      </c>
      <c r="C30" s="13">
        <f t="shared" si="1"/>
        <v>148.5875046855033</v>
      </c>
      <c r="D30" s="9">
        <f t="shared" si="2"/>
        <v>9.6986157966144</v>
      </c>
      <c r="E30" s="9">
        <f t="shared" si="3"/>
        <v>138.88888888888889</v>
      </c>
      <c r="F30" s="13">
        <f t="shared" si="4"/>
        <v>0.9347279179555357</v>
      </c>
      <c r="G30" s="13">
        <f t="shared" si="5"/>
        <v>0.06527208204446433</v>
      </c>
      <c r="H30" s="13">
        <f t="shared" si="0"/>
        <v>972.2222222222222</v>
      </c>
      <c r="I30" s="13">
        <f>NPV($A$3,($C$2:C30))*(1+$A$3)^B30</f>
        <v>5649.317121973474</v>
      </c>
      <c r="J30" s="13">
        <f>NPV($A$3,(C31:$C$37))</f>
        <v>962.8993098327</v>
      </c>
      <c r="K30" s="13">
        <f t="shared" si="6"/>
        <v>-9.322912389522116</v>
      </c>
      <c r="L30" s="13">
        <f t="shared" si="7"/>
        <v>6667.869039744144</v>
      </c>
      <c r="M30" s="13">
        <f t="shared" si="8"/>
        <v>1018.5519177706701</v>
      </c>
      <c r="N30" s="13">
        <f t="shared" si="9"/>
        <v>-46.329695548447944</v>
      </c>
    </row>
    <row r="31" spans="1:14" ht="12.75">
      <c r="A31" s="13">
        <f>($A$19-$A$5)</f>
        <v>705.7447149250092</v>
      </c>
      <c r="B31" s="14">
        <v>30</v>
      </c>
      <c r="C31" s="13">
        <f t="shared" si="1"/>
        <v>147.2019881431298</v>
      </c>
      <c r="D31" s="9">
        <f t="shared" si="2"/>
        <v>8.313099254240912</v>
      </c>
      <c r="E31" s="9">
        <f t="shared" si="3"/>
        <v>138.88888888888889</v>
      </c>
      <c r="F31" s="13">
        <f t="shared" si="4"/>
        <v>0.9435259036980004</v>
      </c>
      <c r="G31" s="13">
        <f t="shared" si="5"/>
        <v>0.05647409630199958</v>
      </c>
      <c r="H31" s="13">
        <f t="shared" si="0"/>
        <v>833.333333333333</v>
      </c>
      <c r="I31" s="13">
        <f>NPV($A$3,($C$2:C31))*(1+$A$3)^B31</f>
        <v>5852.875110860981</v>
      </c>
      <c r="J31" s="13">
        <f>NPV($A$3,(C32:$C$37))</f>
        <v>825.3029347309453</v>
      </c>
      <c r="K31" s="13">
        <f t="shared" si="6"/>
        <v>-8.030398602387777</v>
      </c>
      <c r="L31" s="13">
        <f t="shared" si="7"/>
        <v>6734.385828314151</v>
      </c>
      <c r="M31" s="13">
        <f t="shared" si="8"/>
        <v>881.5107174531695</v>
      </c>
      <c r="N31" s="13">
        <f t="shared" si="9"/>
        <v>-48.17738411983646</v>
      </c>
    </row>
    <row r="32" spans="1:14" ht="38.25">
      <c r="A32" s="12" t="s">
        <v>22</v>
      </c>
      <c r="B32" s="14">
        <v>31</v>
      </c>
      <c r="C32" s="13">
        <f t="shared" si="1"/>
        <v>145.8164716007563</v>
      </c>
      <c r="D32" s="9">
        <f t="shared" si="2"/>
        <v>6.927582711867428</v>
      </c>
      <c r="E32" s="9">
        <f t="shared" si="3"/>
        <v>138.88888888888889</v>
      </c>
      <c r="F32" s="13">
        <f t="shared" si="4"/>
        <v>0.9524910825518049</v>
      </c>
      <c r="G32" s="13">
        <f t="shared" si="5"/>
        <v>0.04750891744819518</v>
      </c>
      <c r="H32" s="13">
        <f t="shared" si="0"/>
        <v>694.4444444444443</v>
      </c>
      <c r="I32" s="13">
        <f>NPV($A$3,($C$2:C32))*(1+$A$3)^B32</f>
        <v>6057.078220524853</v>
      </c>
      <c r="J32" s="13">
        <f>NPV($A$3,(C33:$C$37))</f>
        <v>687.7194533836707</v>
      </c>
      <c r="K32" s="13">
        <f t="shared" si="6"/>
        <v>-6.724991060773618</v>
      </c>
      <c r="L32" s="13">
        <f t="shared" si="7"/>
        <v>6801.566169682706</v>
      </c>
      <c r="M32" s="13">
        <f t="shared" si="8"/>
        <v>744.4879491578522</v>
      </c>
      <c r="N32" s="13">
        <f t="shared" si="9"/>
        <v>-50.043504713407856</v>
      </c>
    </row>
    <row r="33" spans="1:14" ht="12.75">
      <c r="A33" s="9">
        <f>$A$31/$A$5</f>
        <v>0.14114894298500186</v>
      </c>
      <c r="B33" s="14">
        <v>32</v>
      </c>
      <c r="C33" s="13">
        <f t="shared" si="1"/>
        <v>144.43095505838284</v>
      </c>
      <c r="D33" s="9">
        <f t="shared" si="2"/>
        <v>5.542066169493944</v>
      </c>
      <c r="E33" s="9">
        <f t="shared" si="3"/>
        <v>138.88888888888889</v>
      </c>
      <c r="F33" s="13">
        <f t="shared" si="4"/>
        <v>0.9616282661341282</v>
      </c>
      <c r="G33" s="13">
        <f t="shared" si="5"/>
        <v>0.03837173386587171</v>
      </c>
      <c r="H33" s="13">
        <f t="shared" si="0"/>
        <v>555.5555555555557</v>
      </c>
      <c r="I33" s="13">
        <f>NPV($A$3,($C$2:C33))*(1+$A$3)^B33</f>
        <v>6261.932886508745</v>
      </c>
      <c r="J33" s="13">
        <f>NPV($A$3,(C34:$C$37))</f>
        <v>550.1489944153487</v>
      </c>
      <c r="K33" s="13">
        <f t="shared" si="6"/>
        <v>-5.406561140206918</v>
      </c>
      <c r="L33" s="13">
        <f t="shared" si="7"/>
        <v>6869.416683266137</v>
      </c>
      <c r="M33" s="13">
        <f t="shared" si="8"/>
        <v>607.4837967573922</v>
      </c>
      <c r="N33" s="13">
        <f t="shared" si="9"/>
        <v>-51.9282412018365</v>
      </c>
    </row>
    <row r="34" spans="2:14" ht="12.75">
      <c r="B34" s="14">
        <v>33</v>
      </c>
      <c r="C34" s="13">
        <f t="shared" si="1"/>
        <v>143.04543851600934</v>
      </c>
      <c r="D34" s="9">
        <f t="shared" si="2"/>
        <v>4.1565496271204605</v>
      </c>
      <c r="E34" s="9">
        <f t="shared" si="3"/>
        <v>138.88888888888889</v>
      </c>
      <c r="F34" s="13">
        <f t="shared" si="4"/>
        <v>0.9709424524805433</v>
      </c>
      <c r="G34" s="13">
        <f t="shared" si="5"/>
        <v>0.029057547519456682</v>
      </c>
      <c r="H34" s="13">
        <f t="shared" si="0"/>
        <v>416.66666666666697</v>
      </c>
      <c r="I34" s="13">
        <f>NPV($A$3,($C$2:C34))*(1+$A$3)^B34</f>
        <v>6467.445608555485</v>
      </c>
      <c r="J34" s="13">
        <f>NPV($A$3,(C35:$C$37))</f>
        <v>412.5916877335742</v>
      </c>
      <c r="K34" s="13">
        <f t="shared" si="6"/>
        <v>-4.07497893309278</v>
      </c>
      <c r="L34" s="13">
        <f t="shared" si="7"/>
        <v>6937.944054514212</v>
      </c>
      <c r="M34" s="13">
        <f t="shared" si="8"/>
        <v>470.49844595872764</v>
      </c>
      <c r="N34" s="13">
        <f t="shared" si="9"/>
        <v>-53.83177929206067</v>
      </c>
    </row>
    <row r="35" spans="2:14" ht="12.75">
      <c r="B35" s="14">
        <v>34</v>
      </c>
      <c r="C35" s="13">
        <f t="shared" si="1"/>
        <v>141.65992197363587</v>
      </c>
      <c r="D35" s="9">
        <f t="shared" si="2"/>
        <v>2.7710330847469766</v>
      </c>
      <c r="E35" s="9">
        <f t="shared" si="3"/>
        <v>138.88888888888889</v>
      </c>
      <c r="F35" s="13">
        <f t="shared" si="4"/>
        <v>0.9804388351614177</v>
      </c>
      <c r="G35" s="13">
        <f t="shared" si="5"/>
        <v>0.019561164838582147</v>
      </c>
      <c r="H35" s="13">
        <f t="shared" si="0"/>
        <v>277.7777777777783</v>
      </c>
      <c r="I35" s="13">
        <f>NPV($A$3,($C$2:C35))*(1+$A$3)^B35</f>
        <v>6673.622951247513</v>
      </c>
      <c r="J35" s="13">
        <f>NPV($A$3,(C36:$C$37))</f>
        <v>275.04766454186307</v>
      </c>
      <c r="K35" s="13">
        <f t="shared" si="6"/>
        <v>-2.730113235915212</v>
      </c>
      <c r="L35" s="13">
        <f t="shared" si="7"/>
        <v>7007.155035568869</v>
      </c>
      <c r="M35" s="13">
        <f t="shared" si="8"/>
        <v>333.5320843213558</v>
      </c>
      <c r="N35" s="13">
        <f t="shared" si="9"/>
        <v>-55.75430654357751</v>
      </c>
    </row>
    <row r="36" spans="2:14" ht="12.75">
      <c r="B36" s="14">
        <v>35</v>
      </c>
      <c r="C36" s="13">
        <f t="shared" si="1"/>
        <v>140.27440543126238</v>
      </c>
      <c r="D36" s="9">
        <f t="shared" si="2"/>
        <v>1.3855165423734839</v>
      </c>
      <c r="E36" s="9">
        <f t="shared" si="3"/>
        <v>138.88888888888889</v>
      </c>
      <c r="F36" s="13">
        <f t="shared" si="4"/>
        <v>0.990122812938584</v>
      </c>
      <c r="G36" s="13">
        <f t="shared" si="5"/>
        <v>0.009877187061415977</v>
      </c>
      <c r="H36" s="13">
        <f t="shared" si="0"/>
        <v>138.8888888888887</v>
      </c>
      <c r="I36" s="13">
        <f>NPV($A$3,($C$2:C36))*(1+$A$3)^B36</f>
        <v>6880.471544653696</v>
      </c>
      <c r="J36" s="13">
        <f>NPV($A$3,(C37:$C$37))</f>
        <v>137.5170573525811</v>
      </c>
      <c r="K36" s="13">
        <f t="shared" si="6"/>
        <v>-1.3718315363075817</v>
      </c>
      <c r="L36" s="13">
        <f t="shared" si="7"/>
        <v>7077.056445929515</v>
      </c>
      <c r="M36" s="13">
        <f t="shared" si="8"/>
        <v>196.584901275819</v>
      </c>
      <c r="N36" s="13">
        <f t="shared" si="9"/>
        <v>-57.696012386930306</v>
      </c>
    </row>
    <row r="37" spans="2:14" ht="12.75">
      <c r="B37" s="14">
        <v>36</v>
      </c>
      <c r="C37" s="13">
        <f t="shared" si="1"/>
        <v>138.88888888888889</v>
      </c>
      <c r="D37" s="9">
        <f t="shared" si="2"/>
        <v>0</v>
      </c>
      <c r="E37" s="9">
        <f t="shared" si="3"/>
        <v>138.88888888888889</v>
      </c>
      <c r="F37" s="13">
        <f t="shared" si="4"/>
        <v>1</v>
      </c>
      <c r="G37" s="13">
        <f t="shared" si="5"/>
        <v>0</v>
      </c>
      <c r="H37" s="13">
        <f t="shared" si="0"/>
        <v>0</v>
      </c>
      <c r="I37" s="13">
        <f>NPV($A$3,($C$2:C37))*(1+$A$3)^B37</f>
        <v>7087.998084982609</v>
      </c>
      <c r="J37" s="13">
        <v>0</v>
      </c>
      <c r="K37" s="13">
        <f t="shared" si="6"/>
        <v>0</v>
      </c>
      <c r="L37" s="13">
        <f t="shared" si="7"/>
        <v>7147.655173124967</v>
      </c>
      <c r="M37" s="13">
        <f>(L37-I37)</f>
        <v>59.65708814235859</v>
      </c>
      <c r="N37" s="13">
        <f t="shared" si="9"/>
        <v>-59.65708814235859</v>
      </c>
    </row>
    <row r="38" spans="2:11" ht="12.75">
      <c r="B38" s="14"/>
      <c r="C38" s="14"/>
      <c r="D38" s="9"/>
      <c r="E38" s="14"/>
      <c r="F38" s="13"/>
      <c r="G38" s="14"/>
      <c r="H38" s="14"/>
      <c r="I38" s="13"/>
      <c r="J38" s="14"/>
      <c r="K38" s="14"/>
    </row>
    <row r="39" spans="2:11" ht="12.75">
      <c r="B39" s="14"/>
      <c r="C39" s="14"/>
      <c r="D39" s="9"/>
      <c r="E39" s="14"/>
      <c r="F39" s="13"/>
      <c r="G39" s="14"/>
      <c r="H39" s="14"/>
      <c r="I39" s="13"/>
      <c r="J39" s="14"/>
      <c r="K39" s="14"/>
    </row>
    <row r="40" spans="2:11" ht="12.75">
      <c r="B40" s="14"/>
      <c r="C40" s="14"/>
      <c r="D40" s="9"/>
      <c r="E40" s="14"/>
      <c r="F40" s="13"/>
      <c r="G40" s="14"/>
      <c r="H40" s="14"/>
      <c r="I40" s="13"/>
      <c r="J40" s="14"/>
      <c r="K40" s="14"/>
    </row>
    <row r="41" spans="2:11" ht="12.75">
      <c r="B41" s="14"/>
      <c r="C41" s="14"/>
      <c r="D41" s="9"/>
      <c r="E41" s="14"/>
      <c r="F41" s="13"/>
      <c r="G41" s="14"/>
      <c r="H41" s="14"/>
      <c r="I41" s="13"/>
      <c r="J41" s="14"/>
      <c r="K41" s="14"/>
    </row>
    <row r="42" spans="2:11" ht="12.75">
      <c r="B42" s="14"/>
      <c r="C42" s="14"/>
      <c r="D42" s="9"/>
      <c r="E42" s="14"/>
      <c r="F42" s="13"/>
      <c r="G42" s="14"/>
      <c r="H42" s="14"/>
      <c r="I42" s="13"/>
      <c r="J42" s="14"/>
      <c r="K42" s="14"/>
    </row>
    <row r="43" spans="2:11" ht="12.75">
      <c r="B43" s="14"/>
      <c r="C43" s="14"/>
      <c r="D43" s="9"/>
      <c r="E43" s="14"/>
      <c r="F43" s="13"/>
      <c r="G43" s="14"/>
      <c r="H43" s="14"/>
      <c r="I43" s="13"/>
      <c r="J43" s="14"/>
      <c r="K43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D1">
      <selection activeCell="H36" sqref="H36"/>
    </sheetView>
  </sheetViews>
  <sheetFormatPr defaultColWidth="9.140625" defaultRowHeight="12.75"/>
  <cols>
    <col min="1" max="1" width="21.7109375" style="0" customWidth="1"/>
    <col min="2" max="2" width="8.8515625" style="0" customWidth="1"/>
    <col min="3" max="3" width="16.421875" style="0" customWidth="1"/>
    <col min="4" max="4" width="15.28125" style="3" customWidth="1"/>
    <col min="5" max="5" width="23.00390625" style="0" customWidth="1"/>
    <col min="6" max="6" width="9.140625" style="1" customWidth="1"/>
    <col min="8" max="8" width="11.140625" style="0" bestFit="1" customWidth="1"/>
    <col min="9" max="9" width="9.140625" style="1" customWidth="1"/>
  </cols>
  <sheetData>
    <row r="1" spans="1:14" ht="102">
      <c r="A1" s="4" t="s">
        <v>2</v>
      </c>
      <c r="B1" s="5" t="s">
        <v>0</v>
      </c>
      <c r="C1" s="5" t="s">
        <v>1</v>
      </c>
      <c r="D1" s="6" t="s">
        <v>3</v>
      </c>
      <c r="E1" s="5" t="s">
        <v>4</v>
      </c>
      <c r="F1" s="6" t="s">
        <v>14</v>
      </c>
      <c r="G1" s="7" t="s">
        <v>15</v>
      </c>
      <c r="H1" s="7" t="s">
        <v>27</v>
      </c>
      <c r="I1" s="6" t="s">
        <v>18</v>
      </c>
      <c r="J1" s="6" t="s">
        <v>23</v>
      </c>
      <c r="K1" s="7" t="s">
        <v>29</v>
      </c>
      <c r="L1" s="7" t="s">
        <v>24</v>
      </c>
      <c r="M1" s="7" t="s">
        <v>25</v>
      </c>
      <c r="N1" s="7" t="s">
        <v>28</v>
      </c>
    </row>
    <row r="2" spans="1:14" ht="25.5">
      <c r="A2" s="10" t="s">
        <v>8</v>
      </c>
      <c r="B2" s="14">
        <v>1</v>
      </c>
      <c r="C2" s="13">
        <f>(D2+E2)</f>
        <v>166.00197545535562</v>
      </c>
      <c r="D2" s="9">
        <f>$A$5*$A$3</f>
        <v>49.87859552544549</v>
      </c>
      <c r="E2" s="9">
        <f>$A$5/$A$25</f>
        <v>116.12337992991013</v>
      </c>
      <c r="F2" s="13">
        <f>(E2/C2)</f>
        <v>0.6995301086711478</v>
      </c>
      <c r="G2" s="13">
        <f>D2/C2</f>
        <v>0.30046989132885216</v>
      </c>
      <c r="H2" s="13">
        <f aca="true" t="shared" si="0" ref="H2:H37">($A$5-B2*E2)</f>
        <v>4883.87662007009</v>
      </c>
      <c r="I2" s="13">
        <f>NPV($A$3,($C$2:C2))*(1+$A$3)^B2</f>
        <v>166.00197545535562</v>
      </c>
      <c r="J2" s="13">
        <f>NPV($A$3,(C3:$C$37))</f>
        <v>4883.876620070106</v>
      </c>
      <c r="K2" s="13">
        <f>(J2-H2)</f>
        <v>1.546140993013978E-11</v>
      </c>
      <c r="L2" s="13">
        <f>$A$5*(1+$A$3)^B2</f>
        <v>5049.878595525445</v>
      </c>
      <c r="M2" s="13">
        <f>(L2-I2)</f>
        <v>4883.876620070089</v>
      </c>
      <c r="N2" s="13">
        <f>-(M2-H2)</f>
        <v>9.094947017729282E-13</v>
      </c>
    </row>
    <row r="3" spans="1:14" ht="12.75">
      <c r="A3" s="8">
        <f>EXP(LN(1+$A$11)/$A$17)-1</f>
        <v>0.009975719105089098</v>
      </c>
      <c r="B3" s="14">
        <v>2</v>
      </c>
      <c r="C3" s="13">
        <f aca="true" t="shared" si="1" ref="C3:C37">(D3+E3)</f>
        <v>166.00197545535562</v>
      </c>
      <c r="D3" s="9">
        <f aca="true" t="shared" si="2" ref="D3:D37">$A$5*$A$3</f>
        <v>49.87859552544549</v>
      </c>
      <c r="E3" s="9">
        <f aca="true" t="shared" si="3" ref="E3:E37">$A$5/$A$25</f>
        <v>116.12337992991013</v>
      </c>
      <c r="F3" s="13">
        <f aca="true" t="shared" si="4" ref="F3:F37">(E3/C3)</f>
        <v>0.6995301086711478</v>
      </c>
      <c r="G3" s="13">
        <f aca="true" t="shared" si="5" ref="G3:G37">D3/C3</f>
        <v>0.30046989132885216</v>
      </c>
      <c r="H3" s="13">
        <f t="shared" si="0"/>
        <v>4767.7532401401795</v>
      </c>
      <c r="I3" s="13">
        <f>NPV($A$3,($C$2:C3))*(1+$A$3)^B3</f>
        <v>333.65993998874376</v>
      </c>
      <c r="J3" s="13">
        <f>NPV($A$3,(C4:$C$37))</f>
        <v>4766.594825920481</v>
      </c>
      <c r="K3" s="13">
        <f aca="true" t="shared" si="6" ref="K3:K37">(J3-H3)</f>
        <v>-1.1584142196988978</v>
      </c>
      <c r="L3" s="13">
        <f aca="true" t="shared" si="7" ref="L3:L37">$A$5*(1+$A$3)^B3</f>
        <v>5100.254765909209</v>
      </c>
      <c r="M3" s="13">
        <f aca="true" t="shared" si="8" ref="M3:M36">(L3-I3)</f>
        <v>4766.594825920465</v>
      </c>
      <c r="N3" s="13">
        <f aca="true" t="shared" si="9" ref="N3:N37">-(M3-H3)</f>
        <v>1.1584142197143592</v>
      </c>
    </row>
    <row r="4" spans="1:14" ht="12.75">
      <c r="A4" s="11" t="s">
        <v>9</v>
      </c>
      <c r="B4" s="14">
        <v>3</v>
      </c>
      <c r="C4" s="13">
        <f t="shared" si="1"/>
        <v>166.00197545535562</v>
      </c>
      <c r="D4" s="9">
        <f t="shared" si="2"/>
        <v>49.87859552544549</v>
      </c>
      <c r="E4" s="9">
        <f t="shared" si="3"/>
        <v>116.12337992991013</v>
      </c>
      <c r="F4" s="13">
        <f t="shared" si="4"/>
        <v>0.6995301086711478</v>
      </c>
      <c r="G4" s="13">
        <f t="shared" si="5"/>
        <v>0.30046989132885216</v>
      </c>
      <c r="H4" s="13">
        <f t="shared" si="0"/>
        <v>4651.62986021027</v>
      </c>
      <c r="I4" s="13">
        <f>NPV($A$3,($C$2:C4))*(1+$A$3)^B4</f>
        <v>502.99041328204805</v>
      </c>
      <c r="J4" s="13">
        <f>NPV($A$3,(C5:$C$37))</f>
        <v>4648.14306153628</v>
      </c>
      <c r="K4" s="13">
        <f t="shared" si="6"/>
        <v>-3.4867986739900516</v>
      </c>
      <c r="L4" s="13">
        <f t="shared" si="7"/>
        <v>5151.133474818312</v>
      </c>
      <c r="M4" s="13">
        <f t="shared" si="8"/>
        <v>4648.143061536263</v>
      </c>
      <c r="N4" s="13">
        <f t="shared" si="9"/>
        <v>3.4867986740064225</v>
      </c>
    </row>
    <row r="5" spans="1:14" ht="12.75">
      <c r="A5" s="8">
        <v>5000</v>
      </c>
      <c r="B5" s="14">
        <v>4</v>
      </c>
      <c r="C5" s="13">
        <f t="shared" si="1"/>
        <v>166.00197545535562</v>
      </c>
      <c r="D5" s="9">
        <f t="shared" si="2"/>
        <v>49.87859552544549</v>
      </c>
      <c r="E5" s="9">
        <f t="shared" si="3"/>
        <v>116.12337992991013</v>
      </c>
      <c r="F5" s="13">
        <f t="shared" si="4"/>
        <v>0.6995301086711478</v>
      </c>
      <c r="G5" s="13">
        <f t="shared" si="5"/>
        <v>0.30046989132885216</v>
      </c>
      <c r="H5" s="13">
        <f t="shared" si="0"/>
        <v>4535.506480280359</v>
      </c>
      <c r="I5" s="13">
        <f>NPV($A$3,($C$2:C5))*(1+$A$3)^B5</f>
        <v>674.0100798128581</v>
      </c>
      <c r="J5" s="13">
        <f>NPV($A$3,(C6:$C$37))</f>
        <v>4528.509655623078</v>
      </c>
      <c r="K5" s="13">
        <f t="shared" si="6"/>
        <v>-6.99682465728074</v>
      </c>
      <c r="L5" s="13">
        <f t="shared" si="7"/>
        <v>5202.51973543592</v>
      </c>
      <c r="M5" s="13">
        <f t="shared" si="8"/>
        <v>4528.509655623062</v>
      </c>
      <c r="N5" s="13">
        <f t="shared" si="9"/>
        <v>6.996824657297111</v>
      </c>
    </row>
    <row r="6" spans="1:14" ht="12.75">
      <c r="A6" s="11" t="s">
        <v>5</v>
      </c>
      <c r="B6" s="14">
        <v>5</v>
      </c>
      <c r="C6" s="13">
        <f t="shared" si="1"/>
        <v>166.00197545535562</v>
      </c>
      <c r="D6" s="9">
        <f t="shared" si="2"/>
        <v>49.87859552544549</v>
      </c>
      <c r="E6" s="9">
        <f t="shared" si="3"/>
        <v>116.12337992991013</v>
      </c>
      <c r="F6" s="13">
        <f t="shared" si="4"/>
        <v>0.6995301086711478</v>
      </c>
      <c r="G6" s="13">
        <f t="shared" si="5"/>
        <v>0.30046989132885216</v>
      </c>
      <c r="H6" s="13">
        <f t="shared" si="0"/>
        <v>4419.383100350449</v>
      </c>
      <c r="I6" s="13">
        <f>NPV($A$3,($C$2:C6))*(1+$A$3)^B6</f>
        <v>846.7357904984254</v>
      </c>
      <c r="J6" s="13">
        <f>NPV($A$3,(C7:$C$37))</f>
        <v>4407.682820456902</v>
      </c>
      <c r="K6" s="13">
        <f t="shared" si="6"/>
        <v>-11.700279893547304</v>
      </c>
      <c r="L6" s="13">
        <f t="shared" si="7"/>
        <v>5254.418610955311</v>
      </c>
      <c r="M6" s="13">
        <f t="shared" si="8"/>
        <v>4407.682820456886</v>
      </c>
      <c r="N6" s="13">
        <f t="shared" si="9"/>
        <v>11.700279893563675</v>
      </c>
    </row>
    <row r="7" spans="1:14" ht="12.75">
      <c r="A7" s="2" t="s">
        <v>6</v>
      </c>
      <c r="B7" s="14">
        <v>6</v>
      </c>
      <c r="C7" s="13">
        <f t="shared" si="1"/>
        <v>166.00197545535562</v>
      </c>
      <c r="D7" s="9">
        <f t="shared" si="2"/>
        <v>49.87859552544549</v>
      </c>
      <c r="E7" s="9">
        <f t="shared" si="3"/>
        <v>116.12337992991013</v>
      </c>
      <c r="F7" s="13">
        <f t="shared" si="4"/>
        <v>0.6995301086711478</v>
      </c>
      <c r="G7" s="13">
        <f t="shared" si="5"/>
        <v>0.30046989132885216</v>
      </c>
      <c r="H7" s="13">
        <f t="shared" si="0"/>
        <v>4303.259720420539</v>
      </c>
      <c r="I7" s="13">
        <f>NPV($A$3,($C$2:C7))*(1+$A$3)^B7</f>
        <v>1021.1845643560189</v>
      </c>
      <c r="J7" s="13">
        <f>NPV($A$3,(C8:$C$37))</f>
        <v>4285.650650722751</v>
      </c>
      <c r="K7" s="13">
        <f t="shared" si="6"/>
        <v>-17.609069697788073</v>
      </c>
      <c r="L7" s="13">
        <f t="shared" si="7"/>
        <v>5306.835215078753</v>
      </c>
      <c r="M7" s="13">
        <f t="shared" si="8"/>
        <v>4285.650650722734</v>
      </c>
      <c r="N7" s="13">
        <f t="shared" si="9"/>
        <v>17.609069697805353</v>
      </c>
    </row>
    <row r="8" spans="1:14" ht="12.75">
      <c r="A8" s="11" t="s">
        <v>7</v>
      </c>
      <c r="B8" s="14">
        <v>7</v>
      </c>
      <c r="C8" s="13">
        <f t="shared" si="1"/>
        <v>166.00197545535562</v>
      </c>
      <c r="D8" s="9">
        <f t="shared" si="2"/>
        <v>49.87859552544549</v>
      </c>
      <c r="E8" s="9">
        <f t="shared" si="3"/>
        <v>116.12337992991013</v>
      </c>
      <c r="F8" s="13">
        <f t="shared" si="4"/>
        <v>0.6995301086711478</v>
      </c>
      <c r="G8" s="13">
        <f t="shared" si="5"/>
        <v>0.30046989132885216</v>
      </c>
      <c r="H8" s="13">
        <f t="shared" si="0"/>
        <v>4187.136340490629</v>
      </c>
      <c r="I8" s="13">
        <f>NPV($A$3,($C$2:C8))*(1+$A$3)^B8</f>
        <v>1197.373590179843</v>
      </c>
      <c r="J8" s="13">
        <f>NPV($A$3,(C9:$C$37))</f>
        <v>4162.401122341549</v>
      </c>
      <c r="K8" s="13">
        <f t="shared" si="6"/>
        <v>-24.73521814907963</v>
      </c>
      <c r="L8" s="13">
        <f t="shared" si="7"/>
        <v>5359.774712521375</v>
      </c>
      <c r="M8" s="13">
        <f t="shared" si="8"/>
        <v>4162.401122341532</v>
      </c>
      <c r="N8" s="13">
        <f t="shared" si="9"/>
        <v>24.73521814909691</v>
      </c>
    </row>
    <row r="9" spans="1:14" ht="12.75">
      <c r="A9" s="8">
        <v>36</v>
      </c>
      <c r="B9" s="14">
        <v>8</v>
      </c>
      <c r="C9" s="13">
        <f t="shared" si="1"/>
        <v>166.00197545535562</v>
      </c>
      <c r="D9" s="9">
        <f t="shared" si="2"/>
        <v>49.87859552544549</v>
      </c>
      <c r="E9" s="9">
        <f t="shared" si="3"/>
        <v>116.12337992991013</v>
      </c>
      <c r="F9" s="13">
        <f t="shared" si="4"/>
        <v>0.6995301086711478</v>
      </c>
      <c r="G9" s="13">
        <f t="shared" si="5"/>
        <v>0.30046989132885216</v>
      </c>
      <c r="H9" s="13">
        <f t="shared" si="0"/>
        <v>4071.012960560719</v>
      </c>
      <c r="I9" s="13">
        <f>NPV($A$3,($C$2:C9))*(1+$A$3)^B9</f>
        <v>1375.3202282346842</v>
      </c>
      <c r="J9" s="13">
        <f>NPV($A$3,(C10:$C$37))</f>
        <v>4037.92209128538</v>
      </c>
      <c r="K9" s="13">
        <f t="shared" si="6"/>
        <v>-33.09086927533917</v>
      </c>
      <c r="L9" s="13">
        <f t="shared" si="7"/>
        <v>5413.242319520046</v>
      </c>
      <c r="M9" s="13">
        <f t="shared" si="8"/>
        <v>4037.922091285362</v>
      </c>
      <c r="N9" s="13">
        <f t="shared" si="9"/>
        <v>33.09086927535691</v>
      </c>
    </row>
    <row r="10" spans="1:14" ht="25.5">
      <c r="A10" s="10" t="s">
        <v>10</v>
      </c>
      <c r="B10" s="14">
        <v>9</v>
      </c>
      <c r="C10" s="13">
        <f t="shared" si="1"/>
        <v>166.00197545535562</v>
      </c>
      <c r="D10" s="9">
        <f t="shared" si="2"/>
        <v>49.87859552544549</v>
      </c>
      <c r="E10" s="9">
        <f t="shared" si="3"/>
        <v>116.12337992991013</v>
      </c>
      <c r="F10" s="13">
        <f t="shared" si="4"/>
        <v>0.6995301086711478</v>
      </c>
      <c r="G10" s="13">
        <f t="shared" si="5"/>
        <v>0.30046989132885216</v>
      </c>
      <c r="H10" s="13">
        <f t="shared" si="0"/>
        <v>3954.8895806308087</v>
      </c>
      <c r="I10" s="13">
        <f>NPV($A$3,($C$2:C10))*(1+$A$3)^B10</f>
        <v>1555.042011966456</v>
      </c>
      <c r="J10" s="13">
        <f>NPV($A$3,(C11:$C$37))</f>
        <v>3912.2012923809207</v>
      </c>
      <c r="K10" s="13">
        <f t="shared" si="6"/>
        <v>-42.688288249888046</v>
      </c>
      <c r="L10" s="13">
        <f t="shared" si="7"/>
        <v>5467.243304347359</v>
      </c>
      <c r="M10" s="13">
        <f t="shared" si="8"/>
        <v>3912.2012923809034</v>
      </c>
      <c r="N10" s="13">
        <f t="shared" si="9"/>
        <v>42.68828824990533</v>
      </c>
    </row>
    <row r="11" spans="1:14" ht="12.75">
      <c r="A11" s="8">
        <v>0.1265</v>
      </c>
      <c r="B11" s="14">
        <v>10</v>
      </c>
      <c r="C11" s="13">
        <f t="shared" si="1"/>
        <v>166.00197545535562</v>
      </c>
      <c r="D11" s="9">
        <f t="shared" si="2"/>
        <v>49.87859552544549</v>
      </c>
      <c r="E11" s="9">
        <f t="shared" si="3"/>
        <v>116.12337992991013</v>
      </c>
      <c r="F11" s="13">
        <f t="shared" si="4"/>
        <v>0.6995301086711478</v>
      </c>
      <c r="G11" s="13">
        <f t="shared" si="5"/>
        <v>0.30046989132885216</v>
      </c>
      <c r="H11" s="13">
        <f t="shared" si="0"/>
        <v>3838.7662007008985</v>
      </c>
      <c r="I11" s="13">
        <f>NPV($A$3,($C$2:C11))*(1+$A$3)^B11</f>
        <v>1736.5566497298016</v>
      </c>
      <c r="J11" s="13">
        <f>NPV($A$3,(C12:$C$37))</f>
        <v>3785.2263381009234</v>
      </c>
      <c r="K11" s="13">
        <f t="shared" si="6"/>
        <v>-53.539862599975095</v>
      </c>
      <c r="L11" s="13">
        <f t="shared" si="7"/>
        <v>5521.7829878307075</v>
      </c>
      <c r="M11" s="13">
        <f t="shared" si="8"/>
        <v>3785.226338100906</v>
      </c>
      <c r="N11" s="13">
        <f t="shared" si="9"/>
        <v>53.539862599992375</v>
      </c>
    </row>
    <row r="12" spans="1:14" ht="12.75">
      <c r="A12" s="11" t="s">
        <v>11</v>
      </c>
      <c r="B12" s="14">
        <v>11</v>
      </c>
      <c r="C12" s="13">
        <f t="shared" si="1"/>
        <v>166.00197545535562</v>
      </c>
      <c r="D12" s="9">
        <f t="shared" si="2"/>
        <v>49.87859552544549</v>
      </c>
      <c r="E12" s="9">
        <f t="shared" si="3"/>
        <v>116.12337992991013</v>
      </c>
      <c r="F12" s="13">
        <f t="shared" si="4"/>
        <v>0.6995301086711478</v>
      </c>
      <c r="G12" s="13">
        <f t="shared" si="5"/>
        <v>0.30046989132885216</v>
      </c>
      <c r="H12" s="13">
        <f t="shared" si="0"/>
        <v>3722.6428207709887</v>
      </c>
      <c r="I12" s="13">
        <f>NPV($A$3,($C$2:C12))*(1+$A$3)^B12</f>
        <v>1919.8820265329362</v>
      </c>
      <c r="J12" s="13">
        <f>NPV($A$3,(C13:$C$37))</f>
        <v>3656.9847173436474</v>
      </c>
      <c r="K12" s="13">
        <f t="shared" si="6"/>
        <v>-65.6581034273413</v>
      </c>
      <c r="L12" s="13">
        <f t="shared" si="7"/>
        <v>5576.866743876566</v>
      </c>
      <c r="M12" s="13">
        <f t="shared" si="8"/>
        <v>3656.98471734363</v>
      </c>
      <c r="N12" s="13">
        <f t="shared" si="9"/>
        <v>65.65810342735858</v>
      </c>
    </row>
    <row r="13" spans="1:14" ht="12.75">
      <c r="A13" s="8">
        <v>0.02</v>
      </c>
      <c r="B13" s="14">
        <v>12</v>
      </c>
      <c r="C13" s="13">
        <f t="shared" si="1"/>
        <v>166.00197545535562</v>
      </c>
      <c r="D13" s="9">
        <f t="shared" si="2"/>
        <v>49.87859552544549</v>
      </c>
      <c r="E13" s="9">
        <f t="shared" si="3"/>
        <v>116.12337992991013</v>
      </c>
      <c r="F13" s="13">
        <f t="shared" si="4"/>
        <v>0.6995301086711478</v>
      </c>
      <c r="G13" s="13">
        <f t="shared" si="5"/>
        <v>0.30046989132885216</v>
      </c>
      <c r="H13" s="13">
        <f t="shared" si="0"/>
        <v>3606.5194408410784</v>
      </c>
      <c r="I13" s="13">
        <f>NPV($A$3,($C$2:C13))*(1+$A$3)^B13</f>
        <v>2105.0362057998937</v>
      </c>
      <c r="J13" s="13">
        <f>NPV($A$3,(C14:$C$37))</f>
        <v>3527.4637942001154</v>
      </c>
      <c r="K13" s="13">
        <f t="shared" si="6"/>
        <v>-79.055646640963</v>
      </c>
      <c r="L13" s="13">
        <f t="shared" si="7"/>
        <v>5632.499999999992</v>
      </c>
      <c r="M13" s="13">
        <f t="shared" si="8"/>
        <v>3527.463794200098</v>
      </c>
      <c r="N13" s="13">
        <f t="shared" si="9"/>
        <v>79.05564664098029</v>
      </c>
    </row>
    <row r="14" spans="1:14" ht="25.5">
      <c r="A14" s="10" t="s">
        <v>12</v>
      </c>
      <c r="B14" s="14">
        <v>13</v>
      </c>
      <c r="C14" s="13">
        <f t="shared" si="1"/>
        <v>166.00197545535562</v>
      </c>
      <c r="D14" s="9">
        <f t="shared" si="2"/>
        <v>49.87859552544549</v>
      </c>
      <c r="E14" s="9">
        <f t="shared" si="3"/>
        <v>116.12337992991013</v>
      </c>
      <c r="F14" s="13">
        <f t="shared" si="4"/>
        <v>0.6995301086711478</v>
      </c>
      <c r="G14" s="13">
        <f t="shared" si="5"/>
        <v>0.30046989132885216</v>
      </c>
      <c r="H14" s="13">
        <f t="shared" si="0"/>
        <v>3490.396060911168</v>
      </c>
      <c r="I14" s="13">
        <f>NPV($A$3,($C$2:C14))*(1+$A$3)^B14</f>
        <v>2292.037431150352</v>
      </c>
      <c r="J14" s="13">
        <f>NPV($A$3,(C15:$C$37))</f>
        <v>3396.6508067090717</v>
      </c>
      <c r="K14" s="13">
        <f t="shared" si="6"/>
        <v>-93.74525420209648</v>
      </c>
      <c r="L14" s="13">
        <f t="shared" si="7"/>
        <v>5688.688237859406</v>
      </c>
      <c r="M14" s="13">
        <f t="shared" si="8"/>
        <v>3396.6508067090545</v>
      </c>
      <c r="N14" s="13">
        <f t="shared" si="9"/>
        <v>93.74525420211376</v>
      </c>
    </row>
    <row r="15" spans="1:14" ht="12.75">
      <c r="A15" s="8">
        <f>EXP(LN(1+$A$13)/$A$17)-1</f>
        <v>0.0016515813019202241</v>
      </c>
      <c r="B15" s="14">
        <v>14</v>
      </c>
      <c r="C15" s="13">
        <f t="shared" si="1"/>
        <v>166.00197545535562</v>
      </c>
      <c r="D15" s="9">
        <f t="shared" si="2"/>
        <v>49.87859552544549</v>
      </c>
      <c r="E15" s="9">
        <f t="shared" si="3"/>
        <v>116.12337992991013</v>
      </c>
      <c r="F15" s="13">
        <f t="shared" si="4"/>
        <v>0.6995301086711478</v>
      </c>
      <c r="G15" s="13">
        <f t="shared" si="5"/>
        <v>0.30046989132885216</v>
      </c>
      <c r="H15" s="13">
        <f t="shared" si="0"/>
        <v>3374.2726809812584</v>
      </c>
      <c r="I15" s="13">
        <f>NPV($A$3,($C$2:C15))*(1+$A$3)^B15</f>
        <v>2480.9041281972127</v>
      </c>
      <c r="J15" s="13">
        <f>NPV($A$3,(C16:$C$37))</f>
        <v>3264.5328655995204</v>
      </c>
      <c r="K15" s="13">
        <f t="shared" si="6"/>
        <v>-109.73981538173803</v>
      </c>
      <c r="L15" s="13">
        <f t="shared" si="7"/>
        <v>5745.436993796716</v>
      </c>
      <c r="M15" s="13">
        <f t="shared" si="8"/>
        <v>3264.532865599503</v>
      </c>
      <c r="N15" s="13">
        <f t="shared" si="9"/>
        <v>109.7398153817553</v>
      </c>
    </row>
    <row r="16" spans="1:14" ht="25.5">
      <c r="A16" s="10" t="s">
        <v>13</v>
      </c>
      <c r="B16" s="14">
        <v>15</v>
      </c>
      <c r="C16" s="13">
        <f t="shared" si="1"/>
        <v>166.00197545535562</v>
      </c>
      <c r="D16" s="9">
        <f t="shared" si="2"/>
        <v>49.87859552544549</v>
      </c>
      <c r="E16" s="9">
        <f t="shared" si="3"/>
        <v>116.12337992991013</v>
      </c>
      <c r="F16" s="13">
        <f t="shared" si="4"/>
        <v>0.6995301086711478</v>
      </c>
      <c r="G16" s="13">
        <f t="shared" si="5"/>
        <v>0.30046989132885216</v>
      </c>
      <c r="H16" s="13">
        <f t="shared" si="0"/>
        <v>3258.149301051348</v>
      </c>
      <c r="I16" s="13">
        <f>NPV($A$3,($C$2:C16))*(1+$A$3)^B16</f>
        <v>2671.65490636212</v>
      </c>
      <c r="J16" s="13">
        <f>NPV($A$3,(C17:$C$37))</f>
        <v>3131.096953020717</v>
      </c>
      <c r="K16" s="13">
        <f t="shared" si="6"/>
        <v>-127.05234803063104</v>
      </c>
      <c r="L16" s="13">
        <f t="shared" si="7"/>
        <v>5802.751859382819</v>
      </c>
      <c r="M16" s="13">
        <f t="shared" si="8"/>
        <v>3131.096953020699</v>
      </c>
      <c r="N16" s="13">
        <f t="shared" si="9"/>
        <v>127.05234803064923</v>
      </c>
    </row>
    <row r="17" spans="1:14" ht="12.75">
      <c r="A17" s="8">
        <v>12</v>
      </c>
      <c r="B17" s="14">
        <v>16</v>
      </c>
      <c r="C17" s="13">
        <f t="shared" si="1"/>
        <v>166.00197545535562</v>
      </c>
      <c r="D17" s="9">
        <f t="shared" si="2"/>
        <v>49.87859552544549</v>
      </c>
      <c r="E17" s="9">
        <f t="shared" si="3"/>
        <v>116.12337992991013</v>
      </c>
      <c r="F17" s="13">
        <f t="shared" si="4"/>
        <v>0.6995301086711478</v>
      </c>
      <c r="G17" s="13">
        <f t="shared" si="5"/>
        <v>0.30046989132885216</v>
      </c>
      <c r="H17" s="13">
        <f t="shared" si="0"/>
        <v>3142.025921121438</v>
      </c>
      <c r="I17" s="13">
        <f>NPV($A$3,($C$2:C17))*(1+$A$3)^B17</f>
        <v>2864.3085607090766</v>
      </c>
      <c r="J17" s="13">
        <f>NPV($A$3,(C18:$C$37))</f>
        <v>2996.3299212594966</v>
      </c>
      <c r="K17" s="13">
        <f t="shared" si="6"/>
        <v>-145.69599986194135</v>
      </c>
      <c r="L17" s="13">
        <f t="shared" si="7"/>
        <v>5860.6384819685545</v>
      </c>
      <c r="M17" s="13">
        <f t="shared" si="8"/>
        <v>2996.329921259478</v>
      </c>
      <c r="N17" s="13">
        <f t="shared" si="9"/>
        <v>145.69599986196</v>
      </c>
    </row>
    <row r="18" spans="1:14" ht="38.25">
      <c r="A18" s="10" t="s">
        <v>20</v>
      </c>
      <c r="B18" s="14">
        <v>17</v>
      </c>
      <c r="C18" s="13">
        <f t="shared" si="1"/>
        <v>166.00197545535562</v>
      </c>
      <c r="D18" s="9">
        <f t="shared" si="2"/>
        <v>49.87859552544549</v>
      </c>
      <c r="E18" s="9">
        <f t="shared" si="3"/>
        <v>116.12337992991013</v>
      </c>
      <c r="F18" s="13">
        <f t="shared" si="4"/>
        <v>0.6995301086711478</v>
      </c>
      <c r="G18" s="13">
        <f t="shared" si="5"/>
        <v>0.30046989132885216</v>
      </c>
      <c r="H18" s="13">
        <f t="shared" si="0"/>
        <v>3025.9025411915277</v>
      </c>
      <c r="I18" s="13">
        <f>NPV($A$3,($C$2:C18))*(1+$A$3)^B18</f>
        <v>3058.884073796368</v>
      </c>
      <c r="J18" s="13">
        <f>NPV($A$3,(C19:$C$37))</f>
        <v>2860.218491444799</v>
      </c>
      <c r="K18" s="13">
        <f t="shared" si="6"/>
        <v>-165.68404974672876</v>
      </c>
      <c r="L18" s="13">
        <f t="shared" si="7"/>
        <v>5919.102565241148</v>
      </c>
      <c r="M18" s="13">
        <f t="shared" si="8"/>
        <v>2860.2184914447803</v>
      </c>
      <c r="N18" s="13">
        <f t="shared" si="9"/>
        <v>165.6840497467474</v>
      </c>
    </row>
    <row r="19" spans="1:14" ht="12.75">
      <c r="A19" s="13">
        <f>NPV($A$15,($C$2:$C$37))</f>
        <v>5797.23589369292</v>
      </c>
      <c r="B19" s="14">
        <v>18</v>
      </c>
      <c r="C19" s="13">
        <f t="shared" si="1"/>
        <v>166.00197545535562</v>
      </c>
      <c r="D19" s="9">
        <f t="shared" si="2"/>
        <v>49.87859552544549</v>
      </c>
      <c r="E19" s="9">
        <f t="shared" si="3"/>
        <v>116.12337992991013</v>
      </c>
      <c r="F19" s="13">
        <f t="shared" si="4"/>
        <v>0.6995301086711478</v>
      </c>
      <c r="G19" s="13">
        <f t="shared" si="5"/>
        <v>0.30046989132885216</v>
      </c>
      <c r="H19" s="13">
        <f t="shared" si="0"/>
        <v>2909.7791612616174</v>
      </c>
      <c r="I19" s="13">
        <f>NPV($A$3,($C$2:C19))*(1+$A$3)^B19</f>
        <v>3255.4006175469463</v>
      </c>
      <c r="J19" s="13">
        <f>NPV($A$3,(C20:$C$37))</f>
        <v>2722.7492522392786</v>
      </c>
      <c r="K19" s="13">
        <f t="shared" si="6"/>
        <v>-187.02990902233887</v>
      </c>
      <c r="L19" s="13">
        <f t="shared" si="7"/>
        <v>5978.149869786205</v>
      </c>
      <c r="M19" s="13">
        <f t="shared" si="8"/>
        <v>2722.749252239259</v>
      </c>
      <c r="N19" s="13">
        <f t="shared" si="9"/>
        <v>187.02990902235842</v>
      </c>
    </row>
    <row r="20" spans="1:14" ht="38.25">
      <c r="A20" s="10" t="s">
        <v>26</v>
      </c>
      <c r="B20" s="14">
        <v>19</v>
      </c>
      <c r="C20" s="13">
        <f t="shared" si="1"/>
        <v>166.00197545535562</v>
      </c>
      <c r="D20" s="9">
        <f t="shared" si="2"/>
        <v>49.87859552544549</v>
      </c>
      <c r="E20" s="9">
        <f t="shared" si="3"/>
        <v>116.12337992991013</v>
      </c>
      <c r="F20" s="13">
        <f t="shared" si="4"/>
        <v>0.6995301086711478</v>
      </c>
      <c r="G20" s="13">
        <f t="shared" si="5"/>
        <v>0.30046989132885216</v>
      </c>
      <c r="H20" s="13">
        <f t="shared" si="0"/>
        <v>2793.6557813317077</v>
      </c>
      <c r="I20" s="13">
        <f>NPV($A$3,($C$2:C20))*(1+$A$3)^B20</f>
        <v>3453.877555137484</v>
      </c>
      <c r="J20" s="13">
        <f>NPV($A$3,(C21:$C$37))</f>
        <v>2583.9086585178534</v>
      </c>
      <c r="K20" s="13">
        <f t="shared" si="6"/>
        <v>-209.74712281385428</v>
      </c>
      <c r="L20" s="13">
        <f t="shared" si="7"/>
        <v>6037.7862136553185</v>
      </c>
      <c r="M20" s="13">
        <f t="shared" si="8"/>
        <v>2583.9086585178347</v>
      </c>
      <c r="N20" s="13">
        <f t="shared" si="9"/>
        <v>209.74712281387292</v>
      </c>
    </row>
    <row r="21" spans="1:14" ht="12.75">
      <c r="A21" s="15">
        <f>($A$5/($A$19))</f>
        <v>0.8624799976553879</v>
      </c>
      <c r="B21" s="14">
        <v>20</v>
      </c>
      <c r="C21" s="13">
        <f t="shared" si="1"/>
        <v>166.00197545535562</v>
      </c>
      <c r="D21" s="9">
        <f t="shared" si="2"/>
        <v>49.87859552544549</v>
      </c>
      <c r="E21" s="9">
        <f t="shared" si="3"/>
        <v>116.12337992991013</v>
      </c>
      <c r="F21" s="13">
        <f t="shared" si="4"/>
        <v>0.6995301086711478</v>
      </c>
      <c r="G21" s="13">
        <f t="shared" si="5"/>
        <v>0.30046989132885216</v>
      </c>
      <c r="H21" s="13">
        <f t="shared" si="0"/>
        <v>2677.5324014017974</v>
      </c>
      <c r="I21" s="13">
        <f>NPV($A$3,($C$2:C21))*(1+$A$3)^B21</f>
        <v>3654.3344429062627</v>
      </c>
      <c r="J21" s="13">
        <f>NPV($A$3,(C22:$C$37))</f>
        <v>2443.6830300330794</v>
      </c>
      <c r="K21" s="13">
        <f t="shared" si="6"/>
        <v>-233.84937136871804</v>
      </c>
      <c r="L21" s="13">
        <f t="shared" si="7"/>
        <v>6098.017472939322</v>
      </c>
      <c r="M21" s="13">
        <f t="shared" si="8"/>
        <v>2443.6830300330594</v>
      </c>
      <c r="N21" s="13">
        <f t="shared" si="9"/>
        <v>233.84937136873805</v>
      </c>
    </row>
    <row r="22" spans="1:14" ht="12.75">
      <c r="A22" s="10"/>
      <c r="B22" s="14">
        <v>21</v>
      </c>
      <c r="C22" s="13">
        <f t="shared" si="1"/>
        <v>166.00197545535562</v>
      </c>
      <c r="D22" s="9">
        <f t="shared" si="2"/>
        <v>49.87859552544549</v>
      </c>
      <c r="E22" s="9">
        <f t="shared" si="3"/>
        <v>116.12337992991013</v>
      </c>
      <c r="F22" s="13">
        <f t="shared" si="4"/>
        <v>0.6995301086711478</v>
      </c>
      <c r="G22" s="13">
        <f t="shared" si="5"/>
        <v>0.30046989132885216</v>
      </c>
      <c r="H22" s="13">
        <f t="shared" si="0"/>
        <v>2561.409021471887</v>
      </c>
      <c r="I22" s="13">
        <f>NPV($A$3,($C$2:C22))*(1+$A$3)^B22</f>
        <v>3856.791032280104</v>
      </c>
      <c r="J22" s="13">
        <f>NPV($A$3,(C23:$C$37))</f>
        <v>2302.058550067207</v>
      </c>
      <c r="K22" s="13">
        <f t="shared" si="6"/>
        <v>-259.3504714046803</v>
      </c>
      <c r="L22" s="13">
        <f t="shared" si="7"/>
        <v>6158.849582347291</v>
      </c>
      <c r="M22" s="13">
        <f t="shared" si="8"/>
        <v>2302.0585500671873</v>
      </c>
      <c r="N22" s="13">
        <f t="shared" si="9"/>
        <v>259.3504714046999</v>
      </c>
    </row>
    <row r="23" spans="1:14" ht="12.75">
      <c r="A23" s="13"/>
      <c r="B23" s="14">
        <v>22</v>
      </c>
      <c r="C23" s="13">
        <f t="shared" si="1"/>
        <v>166.00197545535562</v>
      </c>
      <c r="D23" s="9">
        <f t="shared" si="2"/>
        <v>49.87859552544549</v>
      </c>
      <c r="E23" s="9">
        <f t="shared" si="3"/>
        <v>116.12337992991013</v>
      </c>
      <c r="F23" s="13">
        <f t="shared" si="4"/>
        <v>0.6995301086711478</v>
      </c>
      <c r="G23" s="13">
        <f t="shared" si="5"/>
        <v>0.30046989132885216</v>
      </c>
      <c r="H23" s="13">
        <f t="shared" si="0"/>
        <v>2445.2856415419774</v>
      </c>
      <c r="I23" s="13">
        <f>NPV($A$3,($C$2:C23))*(1+$A$3)^B23</f>
        <v>4061.2672717205114</v>
      </c>
      <c r="J23" s="13">
        <f>NPV($A$3,(C24:$C$37))</f>
        <v>2159.02126407079</v>
      </c>
      <c r="K23" s="13">
        <f t="shared" si="6"/>
        <v>-286.26437747118734</v>
      </c>
      <c r="L23" s="13">
        <f t="shared" si="7"/>
        <v>6220.288535791282</v>
      </c>
      <c r="M23" s="13">
        <f t="shared" si="8"/>
        <v>2159.0212640707705</v>
      </c>
      <c r="N23" s="13">
        <f t="shared" si="9"/>
        <v>286.2643774712069</v>
      </c>
    </row>
    <row r="24" spans="1:14" ht="25.5">
      <c r="A24" s="10" t="s">
        <v>16</v>
      </c>
      <c r="B24" s="14">
        <v>23</v>
      </c>
      <c r="C24" s="13">
        <f t="shared" si="1"/>
        <v>166.00197545535562</v>
      </c>
      <c r="D24" s="9">
        <f t="shared" si="2"/>
        <v>49.87859552544549</v>
      </c>
      <c r="E24" s="9">
        <f t="shared" si="3"/>
        <v>116.12337992991013</v>
      </c>
      <c r="F24" s="13">
        <f t="shared" si="4"/>
        <v>0.6995301086711478</v>
      </c>
      <c r="G24" s="13">
        <f t="shared" si="5"/>
        <v>0.30046989132885216</v>
      </c>
      <c r="H24" s="13">
        <f t="shared" si="0"/>
        <v>2329.162261612067</v>
      </c>
      <c r="I24" s="13">
        <f>NPV($A$3,($C$2:C24))*(1+$A$3)^B24</f>
        <v>4267.783308689242</v>
      </c>
      <c r="J24" s="13">
        <f>NPV($A$3,(C25:$C$37))</f>
        <v>2014.5570782877192</v>
      </c>
      <c r="K24" s="13">
        <f t="shared" si="6"/>
        <v>-314.605183324348</v>
      </c>
      <c r="L24" s="13">
        <f t="shared" si="7"/>
        <v>6282.340386976943</v>
      </c>
      <c r="M24" s="13">
        <f t="shared" si="8"/>
        <v>2014.5570782877003</v>
      </c>
      <c r="N24" s="13">
        <f t="shared" si="9"/>
        <v>314.60518332436686</v>
      </c>
    </row>
    <row r="25" spans="1:14" ht="12.75">
      <c r="A25" s="9">
        <f>(((1+$A$3)^$A$9-1)/$A$3)</f>
        <v>43.05765129311518</v>
      </c>
      <c r="B25" s="14">
        <v>24</v>
      </c>
      <c r="C25" s="13">
        <f t="shared" si="1"/>
        <v>166.00197545535562</v>
      </c>
      <c r="D25" s="9">
        <f t="shared" si="2"/>
        <v>49.87859552544549</v>
      </c>
      <c r="E25" s="9">
        <f t="shared" si="3"/>
        <v>116.12337992991013</v>
      </c>
      <c r="F25" s="13">
        <f t="shared" si="4"/>
        <v>0.6995301086711478</v>
      </c>
      <c r="G25" s="13">
        <f t="shared" si="5"/>
        <v>0.30046989132885216</v>
      </c>
      <c r="H25" s="13">
        <f t="shared" si="0"/>
        <v>2213.038881682157</v>
      </c>
      <c r="I25" s="13">
        <f>NPV($A$3,($C$2:C25))*(1+$A$3)^B25</f>
        <v>4476.35949163347</v>
      </c>
      <c r="J25" s="13">
        <f>NPV($A$3,(C26:$C$37))</f>
        <v>1868.6517583665307</v>
      </c>
      <c r="K25" s="13">
        <f t="shared" si="6"/>
        <v>-344.38712331562624</v>
      </c>
      <c r="L25" s="13">
        <f t="shared" si="7"/>
        <v>6345.01124999998</v>
      </c>
      <c r="M25" s="13">
        <f t="shared" si="8"/>
        <v>1868.65175836651</v>
      </c>
      <c r="N25" s="13">
        <f t="shared" si="9"/>
        <v>344.38712331564693</v>
      </c>
    </row>
    <row r="26" spans="1:14" ht="25.5">
      <c r="A26" s="12" t="s">
        <v>17</v>
      </c>
      <c r="B26" s="14">
        <v>25</v>
      </c>
      <c r="C26" s="13">
        <f t="shared" si="1"/>
        <v>166.00197545535562</v>
      </c>
      <c r="D26" s="9">
        <f t="shared" si="2"/>
        <v>49.87859552544549</v>
      </c>
      <c r="E26" s="9">
        <f t="shared" si="3"/>
        <v>116.12337992991013</v>
      </c>
      <c r="F26" s="13">
        <f t="shared" si="4"/>
        <v>0.6995301086711478</v>
      </c>
      <c r="G26" s="13">
        <f t="shared" si="5"/>
        <v>0.30046989132885216</v>
      </c>
      <c r="H26" s="13">
        <f t="shared" si="0"/>
        <v>2096.9155017522467</v>
      </c>
      <c r="I26" s="13">
        <f>NPV($A$3,($C$2:C26))*(1+$A$3)^B26</f>
        <v>4687.01637199076</v>
      </c>
      <c r="J26" s="13">
        <f>NPV($A$3,(C27:$C$37))</f>
        <v>1721.2909279578703</v>
      </c>
      <c r="K26" s="13">
        <f t="shared" si="6"/>
        <v>-375.6245737943764</v>
      </c>
      <c r="L26" s="13">
        <f t="shared" si="7"/>
        <v>6408.307299948609</v>
      </c>
      <c r="M26" s="13">
        <f t="shared" si="8"/>
        <v>1721.2909279578498</v>
      </c>
      <c r="N26" s="13">
        <f t="shared" si="9"/>
        <v>375.62457379439684</v>
      </c>
    </row>
    <row r="27" spans="1:14" ht="12.75">
      <c r="A27" s="14">
        <v>0</v>
      </c>
      <c r="B27" s="14">
        <v>26</v>
      </c>
      <c r="C27" s="13">
        <f t="shared" si="1"/>
        <v>166.00197545535562</v>
      </c>
      <c r="D27" s="9">
        <f t="shared" si="2"/>
        <v>49.87859552544549</v>
      </c>
      <c r="E27" s="9">
        <f t="shared" si="3"/>
        <v>116.12337992991013</v>
      </c>
      <c r="F27" s="13">
        <f t="shared" si="4"/>
        <v>0.6995301086711478</v>
      </c>
      <c r="G27" s="13">
        <f t="shared" si="5"/>
        <v>0.30046989132885216</v>
      </c>
      <c r="H27" s="13">
        <f t="shared" si="0"/>
        <v>1980.7921218223364</v>
      </c>
      <c r="I27" s="13">
        <f>NPV($A$3,($C$2:C27))*(1+$A$3)^B27</f>
        <v>4899.774706214049</v>
      </c>
      <c r="J27" s="13">
        <f>NPV($A$3,(C28:$C$37))</f>
        <v>1572.4600672979604</v>
      </c>
      <c r="K27" s="13">
        <f t="shared" si="6"/>
        <v>-408.33205452437596</v>
      </c>
      <c r="L27" s="13">
        <f t="shared" si="7"/>
        <v>6472.234773511989</v>
      </c>
      <c r="M27" s="13">
        <f t="shared" si="8"/>
        <v>1572.4600672979404</v>
      </c>
      <c r="N27" s="13">
        <f t="shared" si="9"/>
        <v>408.33205452439597</v>
      </c>
    </row>
    <row r="28" spans="1:14" ht="25.5">
      <c r="A28" s="10" t="s">
        <v>19</v>
      </c>
      <c r="B28" s="14">
        <v>27</v>
      </c>
      <c r="C28" s="13">
        <f t="shared" si="1"/>
        <v>166.00197545535562</v>
      </c>
      <c r="D28" s="9">
        <f t="shared" si="2"/>
        <v>49.87859552544549</v>
      </c>
      <c r="E28" s="9">
        <f t="shared" si="3"/>
        <v>116.12337992991013</v>
      </c>
      <c r="F28" s="13">
        <f t="shared" si="4"/>
        <v>0.6995301086711478</v>
      </c>
      <c r="G28" s="13">
        <f t="shared" si="5"/>
        <v>0.30046989132885216</v>
      </c>
      <c r="H28" s="13">
        <f t="shared" si="0"/>
        <v>1864.6687418924266</v>
      </c>
      <c r="I28" s="13">
        <f>NPV($A$3,($C$2:C28))*(1+$A$3)^B28</f>
        <v>5114.655457816816</v>
      </c>
      <c r="J28" s="13">
        <f>NPV($A$3,(C29:$C$37))</f>
        <v>1422.1445117779388</v>
      </c>
      <c r="K28" s="13">
        <f t="shared" si="6"/>
        <v>-442.52423011448786</v>
      </c>
      <c r="L28" s="13">
        <f t="shared" si="7"/>
        <v>6536.799969594735</v>
      </c>
      <c r="M28" s="13">
        <f t="shared" si="8"/>
        <v>1422.1445117779185</v>
      </c>
      <c r="N28" s="13">
        <f t="shared" si="9"/>
        <v>442.5242301145081</v>
      </c>
    </row>
    <row r="29" spans="1:14" ht="12.75">
      <c r="A29" s="9">
        <f>$A$5*((1+$A$3)^$A$9)</f>
        <v>7147.655173124967</v>
      </c>
      <c r="B29" s="14">
        <v>28</v>
      </c>
      <c r="C29" s="13">
        <f t="shared" si="1"/>
        <v>166.00197545535562</v>
      </c>
      <c r="D29" s="9">
        <f t="shared" si="2"/>
        <v>49.87859552544549</v>
      </c>
      <c r="E29" s="9">
        <f t="shared" si="3"/>
        <v>116.12337992991013</v>
      </c>
      <c r="F29" s="13">
        <f t="shared" si="4"/>
        <v>0.6995301086711478</v>
      </c>
      <c r="G29" s="13">
        <f t="shared" si="5"/>
        <v>0.30046989132885216</v>
      </c>
      <c r="H29" s="13">
        <f t="shared" si="0"/>
        <v>1748.5453619625164</v>
      </c>
      <c r="I29" s="13">
        <f>NPV($A$3,($C$2:C29))*(1+$A$3)^B29</f>
        <v>5331.679799438663</v>
      </c>
      <c r="J29" s="13">
        <f>NPV($A$3,(C30:$C$37))</f>
        <v>1270.329450498924</v>
      </c>
      <c r="K29" s="13">
        <f t="shared" si="6"/>
        <v>-478.2159114635924</v>
      </c>
      <c r="L29" s="13">
        <f t="shared" si="7"/>
        <v>6602.009249937566</v>
      </c>
      <c r="M29" s="13">
        <f t="shared" si="8"/>
        <v>1270.3294504989026</v>
      </c>
      <c r="N29" s="13">
        <f t="shared" si="9"/>
        <v>478.2159114636138</v>
      </c>
    </row>
    <row r="30" spans="1:14" ht="38.25">
      <c r="A30" s="12" t="s">
        <v>21</v>
      </c>
      <c r="B30" s="14">
        <v>29</v>
      </c>
      <c r="C30" s="13">
        <f t="shared" si="1"/>
        <v>166.00197545535562</v>
      </c>
      <c r="D30" s="9">
        <f t="shared" si="2"/>
        <v>49.87859552544549</v>
      </c>
      <c r="E30" s="9">
        <f t="shared" si="3"/>
        <v>116.12337992991013</v>
      </c>
      <c r="F30" s="13">
        <f t="shared" si="4"/>
        <v>0.6995301086711478</v>
      </c>
      <c r="G30" s="13">
        <f t="shared" si="5"/>
        <v>0.30046989132885216</v>
      </c>
      <c r="H30" s="13">
        <f t="shared" si="0"/>
        <v>1632.4219820326061</v>
      </c>
      <c r="I30" s="13">
        <f>NPV($A$3,($C$2:C30))*(1+$A$3)^B30</f>
        <v>5550.869114931499</v>
      </c>
      <c r="J30" s="13">
        <f>NPV($A$3,(C31:$C$37))</f>
        <v>1116.999924812668</v>
      </c>
      <c r="K30" s="13">
        <f t="shared" si="6"/>
        <v>-515.4220572199381</v>
      </c>
      <c r="L30" s="13">
        <f t="shared" si="7"/>
        <v>6667.869039744144</v>
      </c>
      <c r="M30" s="13">
        <f t="shared" si="8"/>
        <v>1116.999924812645</v>
      </c>
      <c r="N30" s="13">
        <f t="shared" si="9"/>
        <v>515.4220572199611</v>
      </c>
    </row>
    <row r="31" spans="1:14" ht="12.75">
      <c r="A31" s="13">
        <f>($A$19-$A$5)</f>
        <v>797.2358936929204</v>
      </c>
      <c r="B31" s="14">
        <v>30</v>
      </c>
      <c r="C31" s="13">
        <f t="shared" si="1"/>
        <v>166.00197545535562</v>
      </c>
      <c r="D31" s="9">
        <f t="shared" si="2"/>
        <v>49.87859552544549</v>
      </c>
      <c r="E31" s="9">
        <f t="shared" si="3"/>
        <v>116.12337992991013</v>
      </c>
      <c r="F31" s="13">
        <f t="shared" si="4"/>
        <v>0.6995301086711478</v>
      </c>
      <c r="G31" s="13">
        <f t="shared" si="5"/>
        <v>0.30046989132885216</v>
      </c>
      <c r="H31" s="13">
        <f t="shared" si="0"/>
        <v>1516.2986021026963</v>
      </c>
      <c r="I31" s="13">
        <f>NPV($A$3,($C$2:C31))*(1+$A$3)^B31</f>
        <v>5772.245001466524</v>
      </c>
      <c r="J31" s="13">
        <f>NPV($A$3,(C32:$C$37))</f>
        <v>962.1408268476492</v>
      </c>
      <c r="K31" s="13">
        <f t="shared" si="6"/>
        <v>-554.1577752550471</v>
      </c>
      <c r="L31" s="13">
        <f t="shared" si="7"/>
        <v>6734.385828314151</v>
      </c>
      <c r="M31" s="13">
        <f t="shared" si="8"/>
        <v>962.1408268476271</v>
      </c>
      <c r="N31" s="13">
        <f t="shared" si="9"/>
        <v>554.1577752550693</v>
      </c>
    </row>
    <row r="32" spans="1:14" ht="38.25">
      <c r="A32" s="12" t="s">
        <v>22</v>
      </c>
      <c r="B32" s="14">
        <v>31</v>
      </c>
      <c r="C32" s="13">
        <f t="shared" si="1"/>
        <v>166.00197545535562</v>
      </c>
      <c r="D32" s="9">
        <f t="shared" si="2"/>
        <v>49.87859552544549</v>
      </c>
      <c r="E32" s="9">
        <f t="shared" si="3"/>
        <v>116.12337992991013</v>
      </c>
      <c r="F32" s="13">
        <f t="shared" si="4"/>
        <v>0.6995301086711478</v>
      </c>
      <c r="G32" s="13">
        <f t="shared" si="5"/>
        <v>0.30046989132885216</v>
      </c>
      <c r="H32" s="13">
        <f t="shared" si="0"/>
        <v>1400.175222172786</v>
      </c>
      <c r="I32" s="13">
        <f>NPV($A$3,($C$2:C32))*(1+$A$3)^B32</f>
        <v>5995.829271662263</v>
      </c>
      <c r="J32" s="13">
        <f>NPV($A$3,(C33:$C$37))</f>
        <v>805.7368980204639</v>
      </c>
      <c r="K32" s="13">
        <f t="shared" si="6"/>
        <v>-594.4383241523223</v>
      </c>
      <c r="L32" s="13">
        <f t="shared" si="7"/>
        <v>6801.566169682706</v>
      </c>
      <c r="M32" s="13">
        <f t="shared" si="8"/>
        <v>805.7368980204428</v>
      </c>
      <c r="N32" s="13">
        <f t="shared" si="9"/>
        <v>594.4383241523433</v>
      </c>
    </row>
    <row r="33" spans="1:14" ht="12.75">
      <c r="A33" s="9">
        <f>$A$31/$A$5</f>
        <v>0.15944717873858408</v>
      </c>
      <c r="B33" s="14">
        <v>32</v>
      </c>
      <c r="C33" s="13">
        <f t="shared" si="1"/>
        <v>166.00197545535562</v>
      </c>
      <c r="D33" s="9">
        <f t="shared" si="2"/>
        <v>49.87859552544549</v>
      </c>
      <c r="E33" s="9">
        <f t="shared" si="3"/>
        <v>116.12337992991013</v>
      </c>
      <c r="F33" s="13">
        <f t="shared" si="4"/>
        <v>0.6995301086711478</v>
      </c>
      <c r="G33" s="13">
        <f t="shared" si="5"/>
        <v>0.30046989132885216</v>
      </c>
      <c r="H33" s="13">
        <f t="shared" si="0"/>
        <v>1284.0518422428759</v>
      </c>
      <c r="I33" s="13">
        <f>NPV($A$3,($C$2:C33))*(1+$A$3)^B33</f>
        <v>6221.643955733792</v>
      </c>
      <c r="J33" s="13">
        <f>NPV($A$3,(C34:$C$37))</f>
        <v>647.7727275323663</v>
      </c>
      <c r="K33" s="13">
        <f t="shared" si="6"/>
        <v>-636.2791147105096</v>
      </c>
      <c r="L33" s="13">
        <f t="shared" si="7"/>
        <v>6869.416683266137</v>
      </c>
      <c r="M33" s="13">
        <f t="shared" si="8"/>
        <v>647.772727532345</v>
      </c>
      <c r="N33" s="13">
        <f t="shared" si="9"/>
        <v>636.2791147105308</v>
      </c>
    </row>
    <row r="34" spans="2:14" ht="12.75">
      <c r="B34" s="14">
        <v>33</v>
      </c>
      <c r="C34" s="13">
        <f t="shared" si="1"/>
        <v>166.00197545535562</v>
      </c>
      <c r="D34" s="9">
        <f t="shared" si="2"/>
        <v>49.87859552544549</v>
      </c>
      <c r="E34" s="9">
        <f t="shared" si="3"/>
        <v>116.12337992991013</v>
      </c>
      <c r="F34" s="13">
        <f t="shared" si="4"/>
        <v>0.6995301086711478</v>
      </c>
      <c r="G34" s="13">
        <f t="shared" si="5"/>
        <v>0.30046989132885216</v>
      </c>
      <c r="H34" s="13">
        <f t="shared" si="0"/>
        <v>1167.9284623129656</v>
      </c>
      <c r="I34" s="13">
        <f>NPV($A$3,($C$2:C34))*(1+$A$3)^B34</f>
        <v>6449.711303663424</v>
      </c>
      <c r="J34" s="13">
        <f>NPV($A$3,(C35:$C$37))</f>
        <v>488.2327508508109</v>
      </c>
      <c r="K34" s="13">
        <f t="shared" si="6"/>
        <v>-679.6957114621548</v>
      </c>
      <c r="L34" s="13">
        <f t="shared" si="7"/>
        <v>6937.944054514212</v>
      </c>
      <c r="M34" s="13">
        <f t="shared" si="8"/>
        <v>488.23275085078876</v>
      </c>
      <c r="N34" s="13">
        <f t="shared" si="9"/>
        <v>679.6957114621769</v>
      </c>
    </row>
    <row r="35" spans="2:14" ht="12.75">
      <c r="B35" s="14">
        <v>34</v>
      </c>
      <c r="C35" s="13">
        <f t="shared" si="1"/>
        <v>166.00197545535562</v>
      </c>
      <c r="D35" s="9">
        <f t="shared" si="2"/>
        <v>49.87859552544549</v>
      </c>
      <c r="E35" s="9">
        <f t="shared" si="3"/>
        <v>116.12337992991013</v>
      </c>
      <c r="F35" s="13">
        <f t="shared" si="4"/>
        <v>0.6995301086711478</v>
      </c>
      <c r="G35" s="13">
        <f t="shared" si="5"/>
        <v>0.30046989132885216</v>
      </c>
      <c r="H35" s="13">
        <f t="shared" si="0"/>
        <v>1051.8050823830554</v>
      </c>
      <c r="I35" s="13">
        <f>NPV($A$3,($C$2:C35))*(1+$A$3)^B35</f>
        <v>6680.053787393042</v>
      </c>
      <c r="J35" s="13">
        <f>NPV($A$3,(C36:$C$37))</f>
        <v>327.10124817584784</v>
      </c>
      <c r="K35" s="13">
        <f t="shared" si="6"/>
        <v>-724.7038342072076</v>
      </c>
      <c r="L35" s="13">
        <f t="shared" si="7"/>
        <v>7007.155035568869</v>
      </c>
      <c r="M35" s="13">
        <f t="shared" si="8"/>
        <v>327.1012481758271</v>
      </c>
      <c r="N35" s="13">
        <f t="shared" si="9"/>
        <v>724.7038342072283</v>
      </c>
    </row>
    <row r="36" spans="2:14" ht="12.75">
      <c r="B36" s="14">
        <v>35</v>
      </c>
      <c r="C36" s="13">
        <f t="shared" si="1"/>
        <v>166.00197545535562</v>
      </c>
      <c r="D36" s="9">
        <f t="shared" si="2"/>
        <v>49.87859552544549</v>
      </c>
      <c r="E36" s="9">
        <f t="shared" si="3"/>
        <v>116.12337992991013</v>
      </c>
      <c r="F36" s="13">
        <f t="shared" si="4"/>
        <v>0.6995301086711478</v>
      </c>
      <c r="G36" s="13">
        <f t="shared" si="5"/>
        <v>0.30046989132885216</v>
      </c>
      <c r="H36" s="13">
        <f t="shared" si="0"/>
        <v>935.6817024531456</v>
      </c>
      <c r="I36" s="13">
        <f>NPV($A$3,($C$2:C36))*(1+$A$3)^B36</f>
        <v>6912.694103038319</v>
      </c>
      <c r="J36" s="13">
        <f>NPV($A$3,(C37:$C$37))</f>
        <v>164.36234289121847</v>
      </c>
      <c r="K36" s="13">
        <f t="shared" si="6"/>
        <v>-771.3193595619271</v>
      </c>
      <c r="L36" s="13">
        <f t="shared" si="7"/>
        <v>7077.056445929515</v>
      </c>
      <c r="M36" s="13">
        <f t="shared" si="8"/>
        <v>164.36234289119602</v>
      </c>
      <c r="N36" s="13">
        <f t="shared" si="9"/>
        <v>771.3193595619496</v>
      </c>
    </row>
    <row r="37" spans="2:14" ht="12.75">
      <c r="B37" s="14">
        <v>36</v>
      </c>
      <c r="C37" s="13">
        <f t="shared" si="1"/>
        <v>166.00197545535562</v>
      </c>
      <c r="D37" s="9">
        <f t="shared" si="2"/>
        <v>49.87859552544549</v>
      </c>
      <c r="E37" s="9">
        <f t="shared" si="3"/>
        <v>116.12337992991013</v>
      </c>
      <c r="F37" s="13">
        <f t="shared" si="4"/>
        <v>0.6995301086711478</v>
      </c>
      <c r="G37" s="13">
        <f t="shared" si="5"/>
        <v>0.30046989132885216</v>
      </c>
      <c r="H37" s="13">
        <f t="shared" si="0"/>
        <v>819.5583225232349</v>
      </c>
      <c r="I37" s="13">
        <f>NPV($A$3,($C$2:C37))*(1+$A$3)^B37</f>
        <v>7147.655173124989</v>
      </c>
      <c r="J37" s="13">
        <v>0</v>
      </c>
      <c r="K37" s="13">
        <f t="shared" si="6"/>
        <v>-819.5583225232349</v>
      </c>
      <c r="L37" s="13">
        <f t="shared" si="7"/>
        <v>7147.655173124967</v>
      </c>
      <c r="M37" s="13">
        <f>(L37-I37)</f>
        <v>-2.1827872842550278E-11</v>
      </c>
      <c r="N37" s="13">
        <f t="shared" si="9"/>
        <v>819.5583225232567</v>
      </c>
    </row>
    <row r="38" spans="2:11" ht="12.75">
      <c r="B38" s="14"/>
      <c r="C38" s="14"/>
      <c r="D38" s="9"/>
      <c r="E38" s="14"/>
      <c r="F38" s="13"/>
      <c r="G38" s="14"/>
      <c r="H38" s="14"/>
      <c r="I38" s="13"/>
      <c r="J38" s="14"/>
      <c r="K38" s="14"/>
    </row>
    <row r="39" spans="2:11" ht="12.75">
      <c r="B39" s="14"/>
      <c r="C39" s="14"/>
      <c r="D39" s="9"/>
      <c r="E39" s="14"/>
      <c r="F39" s="13"/>
      <c r="G39" s="14"/>
      <c r="H39" s="14"/>
      <c r="I39" s="13"/>
      <c r="J39" s="14"/>
      <c r="K39" s="14"/>
    </row>
    <row r="40" spans="2:11" ht="12.75">
      <c r="B40" s="14"/>
      <c r="C40" s="14"/>
      <c r="D40" s="9"/>
      <c r="E40" s="14"/>
      <c r="F40" s="13"/>
      <c r="G40" s="14"/>
      <c r="H40" s="14"/>
      <c r="I40" s="13"/>
      <c r="J40" s="14"/>
      <c r="K40" s="14"/>
    </row>
    <row r="41" spans="2:11" ht="12.75">
      <c r="B41" s="14"/>
      <c r="C41" s="14"/>
      <c r="D41" s="9"/>
      <c r="E41" s="14"/>
      <c r="F41" s="13"/>
      <c r="G41" s="14"/>
      <c r="H41" s="14"/>
      <c r="I41" s="13"/>
      <c r="J41" s="14"/>
      <c r="K41" s="14"/>
    </row>
    <row r="42" spans="2:11" ht="12.75">
      <c r="B42" s="14"/>
      <c r="C42" s="14"/>
      <c r="D42" s="9"/>
      <c r="E42" s="14"/>
      <c r="F42" s="13"/>
      <c r="G42" s="14"/>
      <c r="H42" s="14"/>
      <c r="I42" s="13"/>
      <c r="J42" s="14"/>
      <c r="K42" s="14"/>
    </row>
    <row r="43" spans="2:11" ht="12.75">
      <c r="B43" s="14"/>
      <c r="C43" s="14"/>
      <c r="D43" s="9"/>
      <c r="E43" s="14"/>
      <c r="F43" s="13"/>
      <c r="G43" s="14"/>
      <c r="H43" s="14"/>
      <c r="I43" s="13"/>
      <c r="J43" s="14"/>
      <c r="K43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Kyritsis</dc:creator>
  <cp:keywords/>
  <dc:description/>
  <cp:lastModifiedBy>Constantine Kyritsis</cp:lastModifiedBy>
  <cp:lastPrinted>2007-02-08T17:04:14Z</cp:lastPrinted>
  <dcterms:created xsi:type="dcterms:W3CDTF">2006-01-07T11:59:11Z</dcterms:created>
  <dcterms:modified xsi:type="dcterms:W3CDTF">2007-02-08T17:04:55Z</dcterms:modified>
  <cp:category/>
  <cp:version/>
  <cp:contentType/>
  <cp:contentStatus/>
</cp:coreProperties>
</file>